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00" windowWidth="19440" windowHeight="12240" tabRatio="608"/>
  </bookViews>
  <sheets>
    <sheet name="школы 2024 " sheetId="1" r:id="rId1"/>
  </sheets>
  <definedNames>
    <definedName name="Z_00F8244F_2A32_4D32_A54B_1CEAD2F2131A_.wvu.PrintTitles" localSheetId="0" hidden="1">'школы 2024 '!$A:$A</definedName>
    <definedName name="Z_39B143D2_C010_49F1_BE1F_7414FE672874_.wvu.PrintTitles" localSheetId="0" hidden="1">'школы 2024 '!$A:$A</definedName>
    <definedName name="Z_40364D21_6D81_4635_AE22_10A3950F4616_.wvu.Cols" localSheetId="0" hidden="1">'школы 2024 '!$C:$P,'школы 2024 '!$R:$R,'школы 2024 '!#REF!,'школы 2024 '!#REF!,'школы 2024 '!#REF!,'школы 2024 '!$BG:$BJ,'школы 2024 '!$BK:$BK,'школы 2024 '!#REF!,'школы 2024 '!#REF!,'школы 2024 '!$BR:$BR,'школы 2024 '!$BX:$BX,'школы 2024 '!$CD:$CD,'школы 2024 '!#REF!,'школы 2024 '!$CR:$CR</definedName>
    <definedName name="Z_40364D21_6D81_4635_AE22_10A3950F4616_.wvu.PrintArea" localSheetId="0" hidden="1">'школы 2024 '!$A$2:$NO$59</definedName>
    <definedName name="Z_40364D21_6D81_4635_AE22_10A3950F4616_.wvu.PrintTitles" localSheetId="0" hidden="1">'школы 2024 '!$A:$A</definedName>
    <definedName name="Z_40364D21_6D81_4635_AE22_10A3950F4616_.wvu.Rows" localSheetId="0" hidden="1">'школы 2024 '!#REF!</definedName>
    <definedName name="Z_4937DEB9_674D_45FD_AECF_BD06E7807469_.wvu.Cols" localSheetId="0" hidden="1">'школы 2024 '!#REF!,'школы 2024 '!$BG:$BJ,'школы 2024 '!$BK:$BK,'школы 2024 '!#REF!,'школы 2024 '!#REF!,'школы 2024 '!$BR:$BR,'школы 2024 '!$BX:$BX,'школы 2024 '!#REF!,'школы 2024 '!$CR:$CR</definedName>
    <definedName name="Z_4937DEB9_674D_45FD_AECF_BD06E7807469_.wvu.PrintArea" localSheetId="0" hidden="1">'школы 2024 '!$A$2:$NO$59</definedName>
    <definedName name="Z_4937DEB9_674D_45FD_AECF_BD06E7807469_.wvu.PrintTitles" localSheetId="0" hidden="1">'школы 2024 '!$A:$A</definedName>
    <definedName name="Z_4937DEB9_674D_45FD_AECF_BD06E7807469_.wvu.Rows" localSheetId="0" hidden="1">'школы 2024 '!#REF!</definedName>
    <definedName name="Z_4C9462EC_FA6D_42CD_BB74_CF1EBF98A93D_.wvu.PrintArea" localSheetId="0" hidden="1">'школы 2024 '!$A$2:$DA$59</definedName>
    <definedName name="Z_4C9462EC_FA6D_42CD_BB74_CF1EBF98A93D_.wvu.PrintTitles" localSheetId="0" hidden="1">'школы 2024 '!$A:$A</definedName>
    <definedName name="Z_4C9462EC_FA6D_42CD_BB74_CF1EBF98A93D_.wvu.Rows" localSheetId="0" hidden="1">'школы 2024 '!#REF!,'школы 2024 '!#REF!</definedName>
    <definedName name="Z_5260E0A6_04B0_416C_8BC2_92D31E6207AE_.wvu.PrintTitles" localSheetId="0" hidden="1">'школы 2024 '!$A:$A</definedName>
    <definedName name="Z_56F8E491_2DC9_4C6E_A615_C3320FD4AB28_.wvu.PrintTitles" localSheetId="0" hidden="1">'школы 2024 '!$A:$A</definedName>
    <definedName name="Z_5E23E901_73F9_4C61_8428_70570009178C_.wvu.Cols" localSheetId="0" hidden="1">'школы 2024 '!$C:$V,'школы 2024 '!#REF!</definedName>
    <definedName name="Z_5E23E901_73F9_4C61_8428_70570009178C_.wvu.PrintTitles" localSheetId="0" hidden="1">'школы 2024 '!$A:$A</definedName>
    <definedName name="Z_73A05AEF_0D4A_43AC_85B1_F51F0E2185B6_.wvu.PrintTitles" localSheetId="0" hidden="1">'школы 2024 '!$A:$A</definedName>
    <definedName name="Z_7983E53A_04A8_4A9A_8B25_0FD01B898570_.wvu.PrintArea" localSheetId="0" hidden="1">'школы 2024 '!$A$2:$DA$59</definedName>
    <definedName name="Z_7983E53A_04A8_4A9A_8B25_0FD01B898570_.wvu.PrintTitles" localSheetId="0" hidden="1">'школы 2024 '!$A:$A</definedName>
    <definedName name="Z_7983E53A_04A8_4A9A_8B25_0FD01B898570_.wvu.Rows" localSheetId="0" hidden="1">'школы 2024 '!#REF!</definedName>
    <definedName name="Z_913E80BA_6A42_4220_8A60_94263174592F_.wvu.PrintArea" localSheetId="0" hidden="1">'школы 2024 '!$A$2:$DA$59</definedName>
    <definedName name="Z_913E80BA_6A42_4220_8A60_94263174592F_.wvu.PrintTitles" localSheetId="0" hidden="1">'школы 2024 '!$A:$A</definedName>
    <definedName name="Z_913E80BA_6A42_4220_8A60_94263174592F_.wvu.Rows" localSheetId="0" hidden="1">'школы 2024 '!#REF!</definedName>
    <definedName name="Z_9260E40D_8419_4C07_A936_DA6D3EDA1D74_.wvu.Cols" localSheetId="0" hidden="1">'школы 2024 '!$C:$V,'школы 2024 '!#REF!</definedName>
    <definedName name="Z_9260E40D_8419_4C07_A936_DA6D3EDA1D74_.wvu.PrintTitles" localSheetId="0" hidden="1">'школы 2024 '!$A:$A</definedName>
    <definedName name="Z_B6CC005D_6D57_4728_B165_1FA8CE7AD2DB_.wvu.PrintArea" localSheetId="0" hidden="1">'школы 2024 '!$A$2:$DA$59</definedName>
    <definedName name="Z_B6CC005D_6D57_4728_B165_1FA8CE7AD2DB_.wvu.PrintTitles" localSheetId="0" hidden="1">'школы 2024 '!$A:$A</definedName>
    <definedName name="Z_B6CC005D_6D57_4728_B165_1FA8CE7AD2DB_.wvu.Rows" localSheetId="0" hidden="1">'школы 2024 '!#REF!</definedName>
    <definedName name="Z_C5E97EBC_4413_482F_853D_61493F45C55D_.wvu.PrintTitles" localSheetId="0" hidden="1">'школы 2024 '!$A:$A</definedName>
    <definedName name="Z_EB3F6F19_B9B1_4616_8D3B_A565EF01B6EA_.wvu.PrintTitles" localSheetId="0" hidden="1">'школы 2024 '!$A:$A</definedName>
    <definedName name="Z_F3F45EF9_ADE8_4E3C_BA43_F6EFF3A9FBBE_.wvu.PrintTitles" localSheetId="0" hidden="1">'школы 2024 '!$A:$A</definedName>
    <definedName name="_xlnm.Print_Titles" localSheetId="0">'школы 2024 '!$A:$A,'школы 2024 '!$3:$4</definedName>
    <definedName name="_xlnm.Print_Area" localSheetId="0">'школы 2024 '!$A$2:$FB$59</definedName>
  </definedNames>
  <calcPr calcId="144525" fullPrecision="0"/>
  <customWorkbookViews>
    <customWorkbookView name="Лончакова - Личное представление" guid="{913E80BA-6A42-4220-8A60-94263174592F}" mergeInterval="0" personalView="1" maximized="1" windowWidth="1276" windowHeight="799" activeSheetId="1"/>
    <customWorkbookView name="User - Личное представление" guid="{B6CC005D-6D57-4728-B165-1FA8CE7AD2DB}" mergeInterval="0" personalView="1" maximized="1" windowWidth="1596" windowHeight="655" activeSheetId="1"/>
    <customWorkbookView name="Admin - Личное представление" guid="{7983E53A-04A8-4A9A-8B25-0FD01B898570}" mergeInterval="0" personalView="1" maximized="1" windowWidth="1276" windowHeight="719" activeSheetId="1"/>
    <customWorkbookView name="Большакова - Личное представление" guid="{98EB0656-067A-432B-8966-F5B3E9C6EF97}" mergeInterval="0" personalView="1" maximized="1" xWindow="1" yWindow="1" windowWidth="1366" windowHeight="538" activeSheetId="10"/>
    <customWorkbookView name="Межанская - Личное представление" guid="{608CC8FB-889D-47EF-9064-B15DE8E584A7}" mergeInterval="0" personalView="1" maximized="1" windowWidth="1276" windowHeight="805" activeSheetId="10"/>
    <customWorkbookView name="Тамаровская - Личное представление" guid="{10F1E704-ED48-4D54-9F5A-4A18617F150C}" mergeInterval="0" personalView="1" maximized="1" xWindow="1" yWindow="1" windowWidth="1440" windowHeight="679" activeSheetId="10"/>
    <customWorkbookView name="Шмидт - Личное представление" guid="{53EBD599-A20D-423C-AF21-794D96EC5266}" mergeInterval="0" personalView="1" maximized="1" windowWidth="1276" windowHeight="799" activeSheetId="10"/>
    <customWorkbookView name="Абросова - Личное представление" guid="{A6EB7C11-737D-4495-8C33-8A79AC9810BD}" mergeInterval="0" personalView="1" maximized="1" windowWidth="1362" windowHeight="543" activeSheetId="10"/>
    <customWorkbookView name="Карелова И.Г. - Личное представление" guid="{8F679BC3-0871-42C7-AC0A-5B429C2452B9}" mergeInterval="0" personalView="1" maximized="1" windowWidth="1276" windowHeight="681" activeSheetId="10"/>
    <customWorkbookView name="Куприкова Элина - Личное представление" guid="{8E2E5755-DDE1-49EE-9864-1E97A65B2B84}" mergeInterval="0" personalView="1" maximized="1" xWindow="1" yWindow="1" windowWidth="1280" windowHeight="803" activeSheetId="10"/>
    <customWorkbookView name="Ивакина - Личное представление" guid="{40364D21-6D81-4635-AE22-10A3950F4616}" mergeInterval="0" personalView="1" maximized="1" xWindow="1" yWindow="1" windowWidth="1280" windowHeight="748" activeSheetId="1"/>
    <customWorkbookView name="Контанистова - Личное представление" guid="{4937DEB9-674D-45FD-AECF-BD06E7807469}" mergeInterval="0" personalView="1" maximized="1" windowWidth="1276" windowHeight="765" activeSheetId="10"/>
    <customWorkbookView name="Дитрих Н.А - Личное представление" guid="{4C9462EC-FA6D-42CD-BB74-CF1EBF98A93D}" mergeInterval="0" personalView="1" maximized="1" xWindow="1" yWindow="1" windowWidth="1276" windowHeight="771" activeSheetId="1"/>
  </customWorkbookViews>
</workbook>
</file>

<file path=xl/calcChain.xml><?xml version="1.0" encoding="utf-8"?>
<calcChain xmlns="http://schemas.openxmlformats.org/spreadsheetml/2006/main">
  <c r="D19" i="1" l="1"/>
  <c r="EY19" i="1" l="1"/>
  <c r="EW19" i="1"/>
  <c r="ET19" i="1"/>
  <c r="EU19" i="1" s="1"/>
  <c r="ES19" i="1" s="1"/>
  <c r="EO19" i="1"/>
  <c r="EM19" i="1"/>
  <c r="EL19" i="1"/>
  <c r="EK19" i="1"/>
  <c r="EJ19" i="1"/>
  <c r="EF19" i="1"/>
  <c r="DR19" i="1"/>
  <c r="DQ19" i="1"/>
  <c r="DP19" i="1"/>
  <c r="DO19" i="1"/>
  <c r="DN19" i="1"/>
  <c r="DM19" i="1" s="1"/>
  <c r="DK19" i="1"/>
  <c r="DJ19" i="1" s="1"/>
  <c r="DH19" i="1"/>
  <c r="DG19" i="1" s="1"/>
  <c r="CX19" i="1"/>
  <c r="CT19" i="1"/>
  <c r="CS19" i="1"/>
  <c r="CQ19" i="1"/>
  <c r="CL19" i="1"/>
  <c r="CG19" i="1" s="1"/>
  <c r="CF19" i="1" s="1"/>
  <c r="CB19" i="1"/>
  <c r="BZ19" i="1" s="1"/>
  <c r="BY19" i="1"/>
  <c r="BW19" i="1"/>
  <c r="BV19" i="1"/>
  <c r="BS19" i="1"/>
  <c r="BR19" i="1"/>
  <c r="BQ19" i="1"/>
  <c r="BP19" i="1"/>
  <c r="BO19" i="1"/>
  <c r="BL19" i="1"/>
  <c r="BJ19" i="1"/>
  <c r="BI19" i="1"/>
  <c r="BH19" i="1"/>
  <c r="BF19" i="1"/>
  <c r="BC19" i="1"/>
  <c r="BB19" i="1"/>
  <c r="AY19" i="1"/>
  <c r="AX19" i="1"/>
  <c r="AT19" i="1"/>
  <c r="AQ19" i="1"/>
  <c r="AO19" i="1"/>
  <c r="AL19" i="1" s="1"/>
  <c r="AS19" i="1" s="1"/>
  <c r="AN19" i="1"/>
  <c r="AK19" i="1" s="1"/>
  <c r="AR19" i="1" s="1"/>
  <c r="AM19" i="1"/>
  <c r="AI19" i="1" s="1"/>
  <c r="AF19" i="1"/>
  <c r="AE19" i="1" s="1"/>
  <c r="E19" i="1" s="1"/>
  <c r="C19" i="1" s="1"/>
  <c r="DW19" i="1" l="1"/>
  <c r="DE19" i="1"/>
  <c r="DS19" i="1" s="1"/>
  <c r="CI19" i="1"/>
  <c r="CH19" i="1" s="1"/>
  <c r="DU19" i="1"/>
  <c r="BM19" i="1"/>
  <c r="AW19" i="1"/>
  <c r="AP19" i="1"/>
  <c r="AH19" i="1" s="1"/>
  <c r="DB19" i="1" s="1"/>
  <c r="DV19" i="1"/>
  <c r="FF19" i="1"/>
  <c r="AG19" i="1"/>
  <c r="AD19" i="1" s="1"/>
  <c r="CP19" i="1"/>
  <c r="CK19" i="1" s="1"/>
  <c r="DC19" i="1" l="1"/>
  <c r="AB19" i="1"/>
  <c r="DA19" i="1" s="1"/>
  <c r="DD19" i="1" l="1"/>
  <c r="DT19" i="1"/>
</calcChain>
</file>

<file path=xl/comments1.xml><?xml version="1.0" encoding="utf-8"?>
<comments xmlns="http://schemas.openxmlformats.org/spreadsheetml/2006/main">
  <authors>
    <author>User</author>
    <author>Контанистова</author>
    <author>Федотова</author>
    <author>Дитрих Н.А</author>
    <author>Андрей Кузьмин</author>
  </authors>
  <commentList>
    <comment ref="BC1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стирка, дезинсекция</t>
        </r>
      </text>
    </comment>
    <comment ref="BR1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 и предрейсовый осмотр водителя15 тыс в мес</t>
        </r>
      </text>
    </comment>
    <comment ref="BR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комиссия и предрейсовый мед осм водителей</t>
        </r>
      </text>
    </comment>
    <comment ref="BT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 стоян места по 10 и 15 тыс в мес</t>
        </r>
      </text>
    </comment>
    <comment ref="BR1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 и предрейс осмотр водителя</t>
        </r>
      </text>
    </comment>
    <comment ref="BT1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 тыс в мес</t>
        </r>
      </text>
    </comment>
    <comment ref="BC1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стирка</t>
        </r>
      </text>
    </comment>
    <comment ref="BR2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 , предрей осм водителя</t>
        </r>
      </text>
    </comment>
    <comment ref="BA25" authorId="1">
      <text>
        <r>
          <rPr>
            <sz val="8"/>
            <color indexed="81"/>
            <rFont val="Tahoma"/>
            <family val="2"/>
            <charset val="204"/>
          </rPr>
          <t xml:space="preserve">
12000 в мес - вывоз золошлаков</t>
        </r>
      </text>
    </comment>
    <comment ref="BR2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осмотри предр осм водителя</t>
        </r>
      </text>
    </comment>
    <comment ref="BR2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 и предр осмотр водит</t>
        </r>
      </text>
    </comment>
    <comment ref="BT2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16500 в мес</t>
        </r>
      </text>
    </comment>
    <comment ref="BR3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 764125 и предрей осмотр водителей 540000
</t>
        </r>
      </text>
    </comment>
    <comment ref="BR3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 и предр осм водителей</t>
        </r>
      </text>
    </comment>
    <comment ref="BR3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пред мед осм водителей и мед осмотр работников</t>
        </r>
      </text>
    </comment>
    <comment ref="AZ37" authorId="2">
      <text>
        <r>
          <rPr>
            <sz val="9"/>
            <color indexed="81"/>
            <rFont val="Tahoma"/>
            <family val="2"/>
            <charset val="204"/>
          </rPr>
          <t xml:space="preserve">2 котельные 
</t>
        </r>
      </text>
    </comment>
    <comment ref="BA37" authorId="1">
      <text>
        <r>
          <rPr>
            <sz val="8"/>
            <color indexed="81"/>
            <rFont val="Tahoma"/>
            <family val="2"/>
            <charset val="204"/>
          </rPr>
          <t xml:space="preserve">
9000 в мес- вывоз золошлаков</t>
        </r>
      </text>
    </comment>
    <comment ref="BP37" authorId="3">
      <text>
        <r>
          <rPr>
            <b/>
            <sz val="9"/>
            <color indexed="81"/>
            <rFont val="Tahoma"/>
            <family val="2"/>
            <charset val="204"/>
          </rPr>
          <t>Дитрих Н.А:</t>
        </r>
        <r>
          <rPr>
            <sz val="9"/>
            <color indexed="81"/>
            <rFont val="Tahoma"/>
            <family val="2"/>
            <charset val="204"/>
          </rPr>
          <t xml:space="preserve">
в косгу340</t>
        </r>
      </text>
    </comment>
    <comment ref="BR3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 и предрей осмотр водителя</t>
        </r>
      </text>
    </comment>
    <comment ref="AZ38" authorId="2">
      <text>
        <r>
          <rPr>
            <b/>
            <sz val="9"/>
            <color indexed="81"/>
            <rFont val="Tahoma"/>
            <family val="2"/>
            <charset val="204"/>
          </rPr>
          <t>обслуживание лифта</t>
        </r>
      </text>
    </comment>
    <comment ref="BA3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тепл пункт, вентиляция, видеонаблюд</t>
        </r>
      </text>
    </comment>
    <comment ref="BR3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 и предр мед осм</t>
        </r>
      </text>
    </comment>
    <comment ref="BR4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 и предр осм водителя</t>
        </r>
      </text>
    </comment>
    <comment ref="BT4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4600 в мес</t>
        </r>
      </text>
    </comment>
    <comment ref="BR4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 и предрей мед осмотр</t>
        </r>
      </text>
    </comment>
    <comment ref="BR4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 и предрейсовый осмотр</t>
        </r>
      </text>
    </comment>
    <comment ref="BC5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стирка</t>
        </r>
      </text>
    </comment>
    <comment ref="BR5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мед осмотр, предр осмотр водителей</t>
        </r>
      </text>
    </comment>
    <comment ref="P5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42 шк</t>
        </r>
      </text>
    </comment>
    <comment ref="Q54" authorId="0">
      <text/>
    </comment>
    <comment ref="W5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57" authorId="4">
      <text>
        <r>
          <rPr>
            <sz val="9"/>
            <color indexed="81"/>
            <rFont val="Tahoma"/>
            <family val="2"/>
            <charset val="204"/>
          </rPr>
          <t xml:space="preserve">800+800 (55 и новая школы) +46659 на 1 сент
</t>
        </r>
      </text>
    </comment>
  </commentList>
</comments>
</file>

<file path=xl/sharedStrings.xml><?xml version="1.0" encoding="utf-8"?>
<sst xmlns="http://schemas.openxmlformats.org/spreadsheetml/2006/main" count="175" uniqueCount="171">
  <si>
    <t>в т.ч. педагоги доп.образования</t>
  </si>
  <si>
    <t>в т.ч. помощник воспитателя</t>
  </si>
  <si>
    <t>в т.ч. воспитатели</t>
  </si>
  <si>
    <t>площадь м2</t>
  </si>
  <si>
    <t>внешняя кубатура здания м3</t>
  </si>
  <si>
    <t>922-0702-4219900-611-241-00000 аккредитация, лицензирование   290</t>
  </si>
  <si>
    <t>количество дошкольных групп</t>
  </si>
  <si>
    <t>к-во детей из малоимущих семей</t>
  </si>
  <si>
    <r>
      <t>922-0702-0520110421-</t>
    </r>
    <r>
      <rPr>
        <b/>
        <sz val="8"/>
        <rFont val="Times New Roman"/>
        <family val="1"/>
        <charset val="204"/>
      </rPr>
      <t>611</t>
    </r>
    <r>
      <rPr>
        <sz val="8"/>
        <rFont val="Times New Roman"/>
        <family val="1"/>
        <charset val="204"/>
      </rPr>
      <t>-241-00000     Всего  косгу 225-00000</t>
    </r>
  </si>
  <si>
    <t>количество детей дошкольных групп</t>
  </si>
  <si>
    <t>АУП, край</t>
  </si>
  <si>
    <t>922-0702-0520110421-611-241-00000 Транспортный налог   (304)</t>
  </si>
  <si>
    <t>922-0702-0520110421-611-241-00000 налог экология     (303)</t>
  </si>
  <si>
    <t>канц.товары     0520171201    90048-346</t>
  </si>
  <si>
    <t>345 (00000) мягкий инвентарь</t>
  </si>
  <si>
    <t>Дошкольное образования, финансирование из бюджета Забайкальского края</t>
  </si>
  <si>
    <t>266                                  ____________  3 дня оплачиваемых за счет работодателя</t>
  </si>
  <si>
    <t>АУП  213 код цели 62</t>
  </si>
  <si>
    <t>педработники ВСЕГО (тарификаци, край</t>
  </si>
  <si>
    <t>Количество детей начальных классов</t>
  </si>
  <si>
    <t>Целевые средства</t>
  </si>
  <si>
    <t>ФОТ местный ВСЕГО</t>
  </si>
  <si>
    <t>всего 340 субвенция 90048</t>
  </si>
  <si>
    <t>Всего  290</t>
  </si>
  <si>
    <t>Всего 340</t>
  </si>
  <si>
    <t>922-0702-7951016-612-241-00000 Всего косгу 340 местный бюджет</t>
  </si>
  <si>
    <t>346 Запчасти</t>
  </si>
  <si>
    <t>Медикаменты 341</t>
  </si>
  <si>
    <t>Строительные материалы для текущего ремонта  344</t>
  </si>
  <si>
    <t>Прочие Хоз.расходы и матер.  346</t>
  </si>
  <si>
    <t>922-0702-0520110421-611-241-00000-302 Налог на землю 291 (302)</t>
  </si>
  <si>
    <t>922-0702-0520110421-611-241-00000 Налог на имущество   291 (301)</t>
  </si>
  <si>
    <t>227    ОСАГО</t>
  </si>
  <si>
    <t xml:space="preserve">226   ОХРАНА </t>
  </si>
  <si>
    <t>226 Питание дошк.групп. Доп КР 10027 (питание детей в дошк.групп)</t>
  </si>
  <si>
    <t>226 КВР 611</t>
  </si>
  <si>
    <t xml:space="preserve">225 Испытание электроустановок </t>
  </si>
  <si>
    <t xml:space="preserve">225    Поверка и замена приборов учета тепла </t>
  </si>
  <si>
    <t>225 Пропитка,  огнезащитная обработка чердачных помещений</t>
  </si>
  <si>
    <t>Педперсонал 213-90048 код цели 60</t>
  </si>
  <si>
    <t>ВСЕГО    ФОТ (210+266)</t>
  </si>
  <si>
    <t>922-0702-0520110421-611-241-00000 Транспортные услуги Код 222м/б</t>
  </si>
  <si>
    <t>922-0702-0520110421- 224 Аренда гаража</t>
  </si>
  <si>
    <t xml:space="preserve">349  Приобретение аттестатов, медалей 90048 </t>
  </si>
  <si>
    <t>№ Школы</t>
  </si>
  <si>
    <t>Всего по школам Муниципальное задание</t>
  </si>
  <si>
    <t>в т.ч.  бюджет городского округа (611)</t>
  </si>
  <si>
    <t>Учебные расходы Забайкальского края ДОШКОЛ 310</t>
  </si>
  <si>
    <t>922-0702-612-241-00000 Питание нач классы  Местный бюджет</t>
  </si>
  <si>
    <t>Всего целевых местный бюджет</t>
  </si>
  <si>
    <t>Всего целевых Забайкальский край</t>
  </si>
  <si>
    <t>Питание м/обесп. Ст. 226 10007 Местный бюджет</t>
  </si>
  <si>
    <t xml:space="preserve">в т.ч.Заб.край (90048 - 611)                </t>
  </si>
  <si>
    <t>ИТОГО 90043</t>
  </si>
  <si>
    <t>в т.ч. учебники</t>
  </si>
  <si>
    <t>Свод</t>
  </si>
  <si>
    <t>229 арендная плата за землю</t>
  </si>
  <si>
    <t>Питание ОВЗ 10037  Местный бюджет 226</t>
  </si>
  <si>
    <t>создание условий по организации горячего питания  доп кр 90144  косгу 310 краевой бюджет</t>
  </si>
  <si>
    <t>922-0702-0540171201-611-241-90048   косгу 310-90048-квр 611</t>
  </si>
  <si>
    <t xml:space="preserve">Продукты  Предшкольн Доп КР 10027-342 </t>
  </si>
  <si>
    <t>226 Тревожная кнопка</t>
  </si>
  <si>
    <t>Количество детей ОВЗ 1-4 классы</t>
  </si>
  <si>
    <t>Количество детей ОВЗ 5-11классы</t>
  </si>
  <si>
    <t>Трудоустройство несовершеннолетних  0520310432 квфо 5 Местный бюджет</t>
  </si>
  <si>
    <t>ВСЕГО , том числе</t>
  </si>
  <si>
    <t>КОСГУ 211</t>
  </si>
  <si>
    <t>КОСГУ 213</t>
  </si>
  <si>
    <t>Проект бюджета по общеобразовательным учреждениям городского округа "Город Чита" на 2024 год</t>
  </si>
  <si>
    <t>225  Содержание помещений  (обслуживание электроустановок, блочного тепл.пункта, систем сантех.устройств, обслужив.вентиляции; вывоз золошлак.</t>
  </si>
  <si>
    <t>225  Содержание помещений  дератизация, дезинсекция, вывоз жидких нечистот,стирка белья</t>
  </si>
  <si>
    <t>225  замена оборудования, заправка картриджа</t>
  </si>
  <si>
    <t xml:space="preserve">226  СОУТ / проведение расчета проф. рисков </t>
  </si>
  <si>
    <t xml:space="preserve"> 226   Санминимум, проф. гигиенич обучение работников</t>
  </si>
  <si>
    <t>226  Обучение по охране труда, пожарный минимум 44-ФЗ</t>
  </si>
  <si>
    <t>225   Текущий ремонт зданий</t>
  </si>
  <si>
    <t xml:space="preserve">225   Техническое обслуживание пожарной сигнализации </t>
  </si>
  <si>
    <t>225  Прочие  услуги , в том числе ремонт оборудования</t>
  </si>
  <si>
    <t>кол-во автобусов</t>
  </si>
  <si>
    <t>АУП  90048-211-КЦ 62</t>
  </si>
  <si>
    <t>АУП  266   3 дня оплачиваемых за счет работодателя КЦ 90048-62</t>
  </si>
  <si>
    <t>АУП  213-90048 код цели 62</t>
  </si>
  <si>
    <t>225 тех.осмотр автобусов, диагностика, ремонт автобуса, замена фильтра, калибровка тахографа и прочее</t>
  </si>
  <si>
    <t xml:space="preserve">922-0702-0520110421-00000 - 310 </t>
  </si>
  <si>
    <t>225  Техническое обслуживание первичных средств пожаротушения (поверка , перезарядка огнетушителей)</t>
  </si>
  <si>
    <t xml:space="preserve">225  Испытания  пожарных лестниц и ограждений кровли </t>
  </si>
  <si>
    <t>226     Информационное сопровождение програм.обеспечения 1С бухгалтерия</t>
  </si>
  <si>
    <t>226 Мед. осмотр, предрейсовый мед осмотр водителей</t>
  </si>
  <si>
    <t>226  стоянка автобуса</t>
  </si>
  <si>
    <t>Советник директора   052ЕВ51790  -211  (00000)  МБ 1%</t>
  </si>
  <si>
    <t>Советник директора   052ЕВ51790  -213  (00000) МБ 1%</t>
  </si>
  <si>
    <t xml:space="preserve">Советник директора   052ЕВ51790  -211  (90179)  КБ </t>
  </si>
  <si>
    <t>Советник директора   052ЕВ51790  -213  (90179) КБ</t>
  </si>
  <si>
    <t>Советник директора   052ЕВ51790  -213  (23179) ФБ</t>
  </si>
  <si>
    <t xml:space="preserve">Советник директора   052ЕВ51790  -211  (23179)  ФБ </t>
  </si>
  <si>
    <t xml:space="preserve">ЗП местный бюджет </t>
  </si>
  <si>
    <t xml:space="preserve"> 211  код цели 60 педагогический персонал</t>
  </si>
  <si>
    <t>266  код цели 60 педагогический персонал</t>
  </si>
  <si>
    <t xml:space="preserve"> 213  код цели 60 педагогический персонал</t>
  </si>
  <si>
    <t>в том числе</t>
  </si>
  <si>
    <t xml:space="preserve"> 111  код цели 60 педагогический персонал</t>
  </si>
  <si>
    <t>211 УВП   код цели 61</t>
  </si>
  <si>
    <t>266 УВП   код цели 61</t>
  </si>
  <si>
    <t>111 УВП   код цели 61</t>
  </si>
  <si>
    <t>211 АУП код цели 62</t>
  </si>
  <si>
    <t>266 АУП код цели 62</t>
  </si>
  <si>
    <t>213 УВП   код цели 61</t>
  </si>
  <si>
    <t>111 АУП код цели 62</t>
  </si>
  <si>
    <t>кол-во детей   льготные путевки в лагерь</t>
  </si>
  <si>
    <t>кол-во детей летний лагерь</t>
  </si>
  <si>
    <t>кол-во уч.в труд.бригады</t>
  </si>
  <si>
    <t>Всего целевых бюджет РФ  ФБ</t>
  </si>
  <si>
    <t>Питание нач классы 05202L3040 - 226- 90340 Краевой бюджет</t>
  </si>
  <si>
    <t>Питание малоимущих  0520271218-90052 - 226 Краевой бюджет</t>
  </si>
  <si>
    <t>Летний отдых "Оздор. Компания" КВР 612-0520371432- 90053-342 Краевой бюджет</t>
  </si>
  <si>
    <t>Летний отдых "Оздор. Компания" КВР 612-0520371432- 90053-226 Краевой бюджет</t>
  </si>
  <si>
    <t>Летний отдых беспл. путевки 226 ДопКР 00000 0520310432 Местный бюджет</t>
  </si>
  <si>
    <t>922-0702-0540171444   Доп КР 90144 краевой бюджет</t>
  </si>
  <si>
    <t>Классное руководство  0520171030- 211 - 91030 Краевой бюджет</t>
  </si>
  <si>
    <t>Классное руководство  0520171030- 213 - 91030 Краевой бюджет</t>
  </si>
  <si>
    <t>ФОТ (211) субвенция Забайкальского края</t>
  </si>
  <si>
    <t>ФОТ (211)бюджет городского округа "Город Чита"</t>
  </si>
  <si>
    <t>922-0702-0520171201-611-241-   _____________      90048  111,119</t>
  </si>
  <si>
    <t xml:space="preserve"> согласно штатам на 2022-2023год, руб. школы (211)</t>
  </si>
  <si>
    <t>Педперсонал 90048-211-КЦ 60</t>
  </si>
  <si>
    <t>266   3 дня оплачиваемых за счет работодателя КЦ 60-90048</t>
  </si>
  <si>
    <t>всего 90048-310</t>
  </si>
  <si>
    <t>расходы и материалы дляоргтехники 0520110721 90048-346</t>
  </si>
  <si>
    <t>343 приобрет. угля  204 -10000</t>
  </si>
  <si>
    <t>343     ГСМ доп ЭК 203-10000</t>
  </si>
  <si>
    <t>ВСЕГО по УЧРЕЖДЕНИЮ за счет консолидированного бюджета</t>
  </si>
  <si>
    <t>Классное руководство  0520153030 213 (23030) Федеральный бюджет</t>
  </si>
  <si>
    <t>Классное руководство  0520153030 211 (23030)  Федеральный бюджет</t>
  </si>
  <si>
    <t xml:space="preserve"> Питание нач классы 05202L3040 -226- 23340 Федеральный бюджет</t>
  </si>
  <si>
    <t>Софинансирование капремонта  ПСД 225  05401L7500- 00000    Местный бюджет</t>
  </si>
  <si>
    <t>Ремонт Организация Кванториума  225 0540110421- 00000    Местный бюджет</t>
  </si>
  <si>
    <t>Оборудование Кванториум225 05401L7500- 00000    Местный бюджет</t>
  </si>
  <si>
    <t>922-0702-0520110421-611-241-00000  Услуги связи, Код 221м/б</t>
  </si>
  <si>
    <t>кол-во детей соц поддержка  СВО</t>
  </si>
  <si>
    <t xml:space="preserve">211-00000  ___________   ФОТ за счет средств местного бюджета </t>
  </si>
  <si>
    <t xml:space="preserve">213-00000  ___________   местного бюджета </t>
  </si>
  <si>
    <t>225  технич обслуживание систем освещения и электроснабжения  ООО "БигАртСтрой"</t>
  </si>
  <si>
    <t>225 расходы учреждений, распол. в жилых зданиях/обслуживание котельной, обслуживание лифта</t>
  </si>
  <si>
    <t>225  Техническое обслуживание ИТП здания, средств ООО "БигАртСтрой"</t>
  </si>
  <si>
    <t>226 абонентское обслуживание  ООО "БигАртСтрой"</t>
  </si>
  <si>
    <r>
      <t xml:space="preserve">продукты Доп.КР 10001-342 доп эк </t>
    </r>
    <r>
      <rPr>
        <b/>
        <sz val="10"/>
        <rFont val="Times New Roman"/>
        <family val="1"/>
        <charset val="204"/>
      </rPr>
      <t>206</t>
    </r>
    <r>
      <rPr>
        <b/>
        <sz val="9"/>
        <rFont val="Times New Roman"/>
        <family val="1"/>
        <charset val="204"/>
      </rPr>
      <t xml:space="preserve"> </t>
    </r>
  </si>
  <si>
    <t>Разработка проектно-сметной документации для участия в федеральной программе ремонтов ОО</t>
  </si>
  <si>
    <t xml:space="preserve"> прочий персонал, край</t>
  </si>
  <si>
    <t>УВП перс. Край</t>
  </si>
  <si>
    <t>количество классов по сводной тарификации на 01.09.2023г.</t>
  </si>
  <si>
    <t>кол-во учеников на 01.09.2023</t>
  </si>
  <si>
    <t>учебно-вспом.                90048-211-   КЦ 61</t>
  </si>
  <si>
    <t>Прочий               90048-211-   КЦ 63</t>
  </si>
  <si>
    <t>266   3 дня оплачиваемых за счет работодателя КЦ 63 -90048</t>
  </si>
  <si>
    <t xml:space="preserve"> учебно-вспом.                90048-213-   КЦ 61</t>
  </si>
  <si>
    <t>Прочий             90048-213-   КЦ 63</t>
  </si>
  <si>
    <t>Всего  310-90048</t>
  </si>
  <si>
    <t>СВО продукты (10057)  00000- 342</t>
  </si>
  <si>
    <t xml:space="preserve">ФОТ 211+213 субвенция Забайкальского края ДОШКОЛ </t>
  </si>
  <si>
    <t xml:space="preserve"> ремонт  225 0540110421-00000   Местный бюджет</t>
  </si>
  <si>
    <t>софинансир. ПСД  226 - 0540110421   Местный бюджет</t>
  </si>
  <si>
    <t>Питание СВО 90219 край бюджет 226</t>
  </si>
  <si>
    <t>НАКАЗЫ 0702-9900010421 612 ДОП КР 10059 -225 местный бюджет</t>
  </si>
  <si>
    <t>разработка ПСД и прохожд. госэкспертизы 0540171448-244-226-90448</t>
  </si>
  <si>
    <t>пит овз</t>
  </si>
  <si>
    <t>труд бриг</t>
  </si>
  <si>
    <t>наказы</t>
  </si>
  <si>
    <t>прог ремонт псд</t>
  </si>
  <si>
    <t>итого  5 мб</t>
  </si>
  <si>
    <t>итого по таблице</t>
  </si>
  <si>
    <t>мебель, техника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</si>
</sst>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1" fillId="0" borderId="0"/>
    <xf numFmtId="0" fontId="12" fillId="0" borderId="0"/>
    <xf numFmtId="0" fontId="4" fillId="0" borderId="0"/>
  </cellStyleXfs>
  <cellXfs count="121">
    <xf numFmtId="0" fontId="0" fillId="0" borderId="0" xfId="0"/>
    <xf numFmtId="3" fontId="8" fillId="0" borderId="0" xfId="1" applyNumberFormat="1" applyFont="1" applyFill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/>
    </xf>
    <xf numFmtId="4" fontId="6" fillId="0" borderId="1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3" fontId="6" fillId="0" borderId="3" xfId="1" applyNumberFormat="1" applyFont="1" applyFill="1" applyBorder="1" applyAlignment="1">
      <alignment horizontal="center"/>
    </xf>
    <xf numFmtId="3" fontId="2" fillId="0" borderId="0" xfId="1" applyNumberFormat="1" applyFont="1" applyFill="1" applyAlignment="1">
      <alignment horizontal="center" vertical="center"/>
    </xf>
    <xf numFmtId="3" fontId="13" fillId="0" borderId="1" xfId="2" applyNumberFormat="1" applyFont="1" applyFill="1" applyBorder="1" applyAlignment="1">
      <alignment horizontal="center"/>
    </xf>
    <xf numFmtId="3" fontId="13" fillId="0" borderId="3" xfId="1" applyNumberFormat="1" applyFont="1" applyFill="1" applyBorder="1" applyAlignment="1">
      <alignment horizontal="center"/>
    </xf>
    <xf numFmtId="165" fontId="13" fillId="0" borderId="3" xfId="1" applyNumberFormat="1" applyFon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center"/>
    </xf>
    <xf numFmtId="3" fontId="13" fillId="0" borderId="1" xfId="2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3" fontId="4" fillId="0" borderId="1" xfId="2" applyNumberFormat="1" applyFont="1" applyFill="1" applyBorder="1" applyAlignment="1">
      <alignment horizontal="center"/>
    </xf>
    <xf numFmtId="165" fontId="13" fillId="0" borderId="1" xfId="2" applyNumberFormat="1" applyFont="1" applyFill="1" applyBorder="1" applyAlignment="1">
      <alignment horizontal="center"/>
    </xf>
    <xf numFmtId="3" fontId="4" fillId="0" borderId="4" xfId="1" applyNumberFormat="1" applyFont="1" applyFill="1" applyBorder="1" applyAlignment="1">
      <alignment horizontal="center"/>
    </xf>
    <xf numFmtId="165" fontId="13" fillId="0" borderId="1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1" applyNumberFormat="1" applyFont="1" applyFill="1" applyAlignment="1">
      <alignment horizontal="center" vertical="center"/>
    </xf>
    <xf numFmtId="3" fontId="13" fillId="0" borderId="0" xfId="1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>
      <alignment horizontal="center" vertical="top" wrapText="1"/>
    </xf>
    <xf numFmtId="3" fontId="4" fillId="0" borderId="1" xfId="2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" fontId="2" fillId="0" borderId="1" xfId="1" applyNumberFormat="1" applyFont="1" applyFill="1" applyBorder="1" applyAlignment="1">
      <alignment horizontal="center" vertical="center"/>
    </xf>
    <xf numFmtId="3" fontId="6" fillId="0" borderId="4" xfId="2" applyNumberFormat="1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7" fillId="0" borderId="4" xfId="1" applyNumberFormat="1" applyFont="1" applyFill="1" applyBorder="1" applyAlignment="1">
      <alignment horizontal="center" vertical="center" wrapText="1"/>
    </xf>
    <xf numFmtId="3" fontId="13" fillId="0" borderId="4" xfId="2" applyNumberFormat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horizontal="center" vertical="center" wrapText="1"/>
    </xf>
    <xf numFmtId="3" fontId="2" fillId="0" borderId="1" xfId="5" applyNumberFormat="1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 applyProtection="1">
      <alignment horizontal="center" vertical="center"/>
    </xf>
    <xf numFmtId="3" fontId="16" fillId="0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3" fontId="13" fillId="2" borderId="1" xfId="1" applyNumberFormat="1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3" fontId="2" fillId="2" borderId="0" xfId="1" applyNumberFormat="1" applyFont="1" applyFill="1" applyAlignment="1">
      <alignment horizontal="center"/>
    </xf>
    <xf numFmtId="3" fontId="2" fillId="2" borderId="0" xfId="1" applyNumberFormat="1" applyFont="1" applyFill="1" applyBorder="1" applyAlignment="1">
      <alignment horizontal="center"/>
    </xf>
    <xf numFmtId="3" fontId="14" fillId="0" borderId="0" xfId="1" applyNumberFormat="1" applyFont="1" applyFill="1" applyBorder="1" applyAlignment="1">
      <alignment horizontal="center"/>
    </xf>
    <xf numFmtId="3" fontId="14" fillId="0" borderId="0" xfId="1" applyNumberFormat="1" applyFont="1" applyFill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3" fontId="4" fillId="3" borderId="1" xfId="1" applyNumberFormat="1" applyFont="1" applyFill="1" applyBorder="1" applyAlignment="1">
      <alignment horizontal="center"/>
    </xf>
    <xf numFmtId="3" fontId="2" fillId="3" borderId="1" xfId="5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/>
    <xf numFmtId="3" fontId="4" fillId="3" borderId="1" xfId="0" applyNumberFormat="1" applyFont="1" applyFill="1" applyBorder="1" applyAlignment="1">
      <alignment horizontal="center"/>
    </xf>
    <xf numFmtId="3" fontId="13" fillId="3" borderId="1" xfId="1" applyNumberFormat="1" applyFont="1" applyFill="1" applyBorder="1" applyAlignment="1">
      <alignment horizontal="center"/>
    </xf>
    <xf numFmtId="3" fontId="2" fillId="3" borderId="0" xfId="1" applyNumberFormat="1" applyFont="1" applyFill="1" applyBorder="1" applyAlignment="1">
      <alignment horizontal="center"/>
    </xf>
    <xf numFmtId="3" fontId="4" fillId="3" borderId="3" xfId="1" applyNumberFormat="1" applyFont="1" applyFill="1" applyBorder="1" applyAlignment="1">
      <alignment horizontal="center" wrapText="1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3" fontId="13" fillId="3" borderId="1" xfId="2" applyNumberFormat="1" applyFont="1" applyFill="1" applyBorder="1" applyAlignment="1">
      <alignment horizontal="center"/>
    </xf>
    <xf numFmtId="3" fontId="4" fillId="3" borderId="1" xfId="2" applyNumberFormat="1" applyFont="1" applyFill="1" applyBorder="1" applyAlignment="1">
      <alignment horizontal="center"/>
    </xf>
    <xf numFmtId="3" fontId="4" fillId="3" borderId="1" xfId="2" applyNumberFormat="1" applyFont="1" applyFill="1" applyBorder="1" applyAlignment="1">
      <alignment horizontal="center" wrapText="1"/>
    </xf>
    <xf numFmtId="3" fontId="16" fillId="3" borderId="1" xfId="2" applyNumberFormat="1" applyFont="1" applyFill="1" applyBorder="1" applyAlignment="1">
      <alignment horizontal="center"/>
    </xf>
    <xf numFmtId="3" fontId="17" fillId="3" borderId="1" xfId="1" applyNumberFormat="1" applyFont="1" applyFill="1" applyBorder="1" applyAlignment="1">
      <alignment horizontal="center"/>
    </xf>
    <xf numFmtId="165" fontId="17" fillId="3" borderId="1" xfId="2" applyNumberFormat="1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center"/>
    </xf>
    <xf numFmtId="3" fontId="4" fillId="3" borderId="1" xfId="0" applyNumberFormat="1" applyFont="1" applyFill="1" applyBorder="1"/>
    <xf numFmtId="3" fontId="2" fillId="3" borderId="1" xfId="1" applyNumberFormat="1" applyFont="1" applyFill="1" applyBorder="1" applyAlignment="1">
      <alignment horizontal="center"/>
    </xf>
    <xf numFmtId="2" fontId="2" fillId="3" borderId="1" xfId="1" applyNumberFormat="1" applyFont="1" applyFill="1" applyBorder="1" applyAlignment="1">
      <alignment horizontal="center"/>
    </xf>
    <xf numFmtId="3" fontId="2" fillId="3" borderId="0" xfId="1" applyNumberFormat="1" applyFont="1" applyFill="1" applyAlignment="1">
      <alignment horizontal="center"/>
    </xf>
    <xf numFmtId="3" fontId="6" fillId="2" borderId="4" xfId="2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3" fillId="2" borderId="4" xfId="2" applyNumberFormat="1" applyFont="1" applyFill="1" applyBorder="1" applyAlignment="1">
      <alignment horizontal="center" vertical="center" wrapText="1"/>
    </xf>
    <xf numFmtId="3" fontId="8" fillId="2" borderId="4" xfId="1" applyNumberFormat="1" applyFont="1" applyFill="1" applyBorder="1" applyAlignment="1">
      <alignment horizontal="center" vertical="center" wrapText="1"/>
    </xf>
    <xf numFmtId="3" fontId="13" fillId="0" borderId="12" xfId="1" applyNumberFormat="1" applyFont="1" applyFill="1" applyBorder="1" applyAlignment="1">
      <alignment horizontal="center" vertical="center" wrapText="1"/>
    </xf>
    <xf numFmtId="3" fontId="13" fillId="0" borderId="13" xfId="1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3" fontId="13" fillId="0" borderId="8" xfId="1" applyNumberFormat="1" applyFont="1" applyFill="1" applyBorder="1" applyAlignment="1">
      <alignment horizontal="center" vertical="center" wrapText="1"/>
    </xf>
    <xf numFmtId="3" fontId="13" fillId="0" borderId="9" xfId="1" applyNumberFormat="1" applyFont="1" applyFill="1" applyBorder="1" applyAlignment="1">
      <alignment horizontal="center" vertical="center" wrapText="1"/>
    </xf>
    <xf numFmtId="3" fontId="13" fillId="0" borderId="10" xfId="1" applyNumberFormat="1" applyFont="1" applyFill="1" applyBorder="1" applyAlignment="1">
      <alignment horizontal="center" vertical="center" wrapText="1"/>
    </xf>
    <xf numFmtId="3" fontId="6" fillId="2" borderId="6" xfId="2" applyNumberFormat="1" applyFont="1" applyFill="1" applyBorder="1" applyAlignment="1">
      <alignment horizontal="center" vertical="center" wrapText="1"/>
    </xf>
    <xf numFmtId="3" fontId="6" fillId="2" borderId="7" xfId="2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3" fontId="8" fillId="0" borderId="6" xfId="1" applyNumberFormat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3" fontId="8" fillId="0" borderId="11" xfId="1" applyNumberFormat="1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horizontal="center" vertical="center" wrapText="1"/>
    </xf>
    <xf numFmtId="3" fontId="8" fillId="0" borderId="7" xfId="1" applyNumberFormat="1" applyFont="1" applyFill="1" applyBorder="1" applyAlignment="1">
      <alignment horizontal="center" vertical="center" wrapText="1"/>
    </xf>
    <xf numFmtId="3" fontId="13" fillId="0" borderId="8" xfId="1" applyNumberFormat="1" applyFont="1" applyFill="1" applyBorder="1" applyAlignment="1">
      <alignment horizontal="left" vertical="center" wrapText="1"/>
    </xf>
    <xf numFmtId="3" fontId="13" fillId="0" borderId="9" xfId="1" applyNumberFormat="1" applyFont="1" applyFill="1" applyBorder="1" applyAlignment="1">
      <alignment horizontal="left" vertical="center" wrapText="1"/>
    </xf>
    <xf numFmtId="3" fontId="13" fillId="0" borderId="10" xfId="1" applyNumberFormat="1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_Штаты1" xfId="5"/>
  </cellStyles>
  <dxfs count="0"/>
  <tableStyles count="0" defaultTableStyle="TableStyleMedium9" defaultPivotStyle="PivotStyleLight16"/>
  <colors>
    <mruColors>
      <color rgb="FFFF66FF"/>
      <color rgb="FF00FFCC"/>
      <color rgb="FFFF99FF"/>
      <color rgb="FFFFCCFF"/>
      <color rgb="FFCC99FF"/>
      <color rgb="FFFFCCCC"/>
      <color rgb="FF66FFFF"/>
      <color rgb="FF76FB47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NS77"/>
  <sheetViews>
    <sheetView tabSelected="1" view="pageBreakPreview" topLeftCell="AC1" zoomScaleNormal="100" zoomScaleSheetLayoutView="100" workbookViewId="0">
      <pane ySplit="3" topLeftCell="A4" activePane="bottomLeft" state="frozen"/>
      <selection activeCell="AC1" sqref="AC1"/>
      <selection pane="bottomLeft" activeCell="AC20" sqref="A20:XFD71"/>
    </sheetView>
  </sheetViews>
  <sheetFormatPr defaultColWidth="9.140625" defaultRowHeight="12" x14ac:dyDescent="0.25"/>
  <cols>
    <col min="1" max="1" width="13.85546875" style="21" hidden="1" customWidth="1"/>
    <col min="2" max="2" width="7.5703125" style="21" hidden="1" customWidth="1"/>
    <col min="3" max="3" width="12.140625" style="21" hidden="1" customWidth="1"/>
    <col min="4" max="4" width="12.85546875" style="21" hidden="1" customWidth="1"/>
    <col min="5" max="5" width="11.42578125" style="21" hidden="1" customWidth="1"/>
    <col min="6" max="6" width="12.28515625" style="21" hidden="1" customWidth="1"/>
    <col min="7" max="7" width="11.7109375" style="21" hidden="1" customWidth="1"/>
    <col min="8" max="8" width="9.7109375" style="21" hidden="1" customWidth="1"/>
    <col min="9" max="9" width="10.85546875" style="21" hidden="1" customWidth="1"/>
    <col min="10" max="10" width="12.5703125" style="21" hidden="1" customWidth="1"/>
    <col min="11" max="11" width="9.42578125" style="21" hidden="1" customWidth="1"/>
    <col min="12" max="12" width="9.85546875" style="21" hidden="1" customWidth="1"/>
    <col min="13" max="13" width="10.28515625" style="21" hidden="1" customWidth="1"/>
    <col min="14" max="16" width="8.85546875" style="21" hidden="1" customWidth="1"/>
    <col min="17" max="17" width="8.140625" style="21" hidden="1" customWidth="1"/>
    <col min="18" max="18" width="5.5703125" style="21" hidden="1" customWidth="1"/>
    <col min="19" max="19" width="5.7109375" style="21" hidden="1" customWidth="1"/>
    <col min="20" max="20" width="6.42578125" style="21" hidden="1" customWidth="1"/>
    <col min="21" max="21" width="7.7109375" style="21" hidden="1" customWidth="1"/>
    <col min="22" max="22" width="9.140625" style="21" hidden="1" customWidth="1"/>
    <col min="23" max="26" width="7.42578125" style="21" hidden="1" customWidth="1"/>
    <col min="27" max="27" width="6.140625" style="21" hidden="1" customWidth="1"/>
    <col min="28" max="28" width="12.5703125" style="21" hidden="1" customWidth="1"/>
    <col min="29" max="29" width="12.5703125" style="21" customWidth="1"/>
    <col min="30" max="30" width="11.42578125" style="21" customWidth="1"/>
    <col min="31" max="31" width="12" style="21" customWidth="1"/>
    <col min="32" max="32" width="9.140625" style="21" customWidth="1"/>
    <col min="33" max="33" width="11" style="21" customWidth="1"/>
    <col min="34" max="37" width="12.7109375" style="21" customWidth="1"/>
    <col min="38" max="38" width="14.28515625" style="21" customWidth="1"/>
    <col min="39" max="39" width="12" style="21" customWidth="1"/>
    <col min="40" max="40" width="12.7109375" style="21" customWidth="1"/>
    <col min="41" max="41" width="13.5703125" style="21" customWidth="1"/>
    <col min="42" max="43" width="11" style="21" customWidth="1"/>
    <col min="44" max="44" width="10.5703125" style="21" customWidth="1"/>
    <col min="45" max="45" width="12.28515625" style="21" customWidth="1"/>
    <col min="46" max="46" width="10.5703125" style="21" customWidth="1"/>
    <col min="47" max="47" width="10.7109375" style="21" customWidth="1"/>
    <col min="48" max="48" width="10.5703125" style="21" customWidth="1"/>
    <col min="49" max="49" width="10.85546875" style="21" customWidth="1"/>
    <col min="50" max="51" width="11.7109375" style="21" customWidth="1"/>
    <col min="52" max="52" width="11.5703125" style="21" customWidth="1"/>
    <col min="53" max="54" width="14.85546875" style="21" customWidth="1"/>
    <col min="55" max="56" width="11.28515625" style="21" customWidth="1"/>
    <col min="57" max="57" width="10.42578125" style="21" customWidth="1"/>
    <col min="58" max="58" width="10" style="21" customWidth="1"/>
    <col min="59" max="60" width="12.7109375" style="21" customWidth="1"/>
    <col min="61" max="61" width="16.140625" style="21" customWidth="1"/>
    <col min="62" max="64" width="12.5703125" style="21" customWidth="1"/>
    <col min="65" max="65" width="13.5703125" style="21" customWidth="1"/>
    <col min="66" max="66" width="12.42578125" style="21" customWidth="1"/>
    <col min="67" max="67" width="14.42578125" style="21" customWidth="1"/>
    <col min="68" max="69" width="12" style="21" customWidth="1"/>
    <col min="70" max="70" width="9.85546875" style="21" customWidth="1"/>
    <col min="71" max="76" width="11.28515625" style="21" customWidth="1"/>
    <col min="77" max="77" width="13.140625" style="21" customWidth="1"/>
    <col min="78" max="80" width="13.42578125" style="21" customWidth="1"/>
    <col min="81" max="81" width="11.42578125" style="21" customWidth="1"/>
    <col min="82" max="82" width="14" style="21" customWidth="1"/>
    <col min="83" max="83" width="14.42578125" style="21" hidden="1" customWidth="1"/>
    <col min="84" max="84" width="10" style="21" customWidth="1"/>
    <col min="85" max="85" width="14.140625" style="21" hidden="1" customWidth="1"/>
    <col min="86" max="86" width="14.140625" style="21" customWidth="1"/>
    <col min="87" max="87" width="11.28515625" style="21" customWidth="1"/>
    <col min="88" max="88" width="10" style="21" hidden="1" customWidth="1"/>
    <col min="89" max="90" width="10.28515625" style="21" customWidth="1"/>
    <col min="91" max="92" width="14.28515625" style="21" customWidth="1"/>
    <col min="93" max="93" width="11.28515625" style="21" customWidth="1"/>
    <col min="94" max="94" width="13.140625" style="21" customWidth="1"/>
    <col min="95" max="95" width="10.28515625" style="21" customWidth="1"/>
    <col min="96" max="96" width="12" style="21" customWidth="1"/>
    <col min="97" max="97" width="9.85546875" style="21" customWidth="1"/>
    <col min="98" max="98" width="8.7109375" style="21" customWidth="1"/>
    <col min="99" max="100" width="10.85546875" style="21" customWidth="1"/>
    <col min="101" max="101" width="14.140625" style="21" customWidth="1"/>
    <col min="102" max="103" width="14.28515625" style="21" customWidth="1"/>
    <col min="104" max="104" width="9.28515625" style="21" customWidth="1"/>
    <col min="105" max="105" width="14.140625" style="21" hidden="1" customWidth="1"/>
    <col min="106" max="106" width="12.42578125" style="21" hidden="1" customWidth="1"/>
    <col min="107" max="107" width="12" style="21" hidden="1" customWidth="1"/>
    <col min="108" max="108" width="11" style="21" hidden="1" customWidth="1"/>
    <col min="109" max="109" width="11.85546875" style="21" customWidth="1"/>
    <col min="110" max="111" width="11" style="21" customWidth="1"/>
    <col min="112" max="112" width="8.85546875" style="21" customWidth="1"/>
    <col min="113" max="114" width="9.140625" style="21" customWidth="1"/>
    <col min="115" max="115" width="7.140625" style="21" customWidth="1"/>
    <col min="116" max="117" width="9.140625" style="21" customWidth="1"/>
    <col min="118" max="118" width="7.85546875" style="21" customWidth="1"/>
    <col min="119" max="121" width="9.140625" style="21" customWidth="1"/>
    <col min="122" max="122" width="9.5703125" style="21" customWidth="1"/>
    <col min="123" max="123" width="11.85546875" style="21" customWidth="1"/>
    <col min="124" max="124" width="14.5703125" style="21" hidden="1" customWidth="1"/>
    <col min="125" max="127" width="11.85546875" style="21" customWidth="1"/>
    <col min="128" max="128" width="13.85546875" style="21" customWidth="1"/>
    <col min="129" max="130" width="13.85546875" style="21" hidden="1" customWidth="1"/>
    <col min="131" max="131" width="14" style="21" customWidth="1"/>
    <col min="132" max="133" width="13.85546875" style="21" hidden="1" customWidth="1"/>
    <col min="134" max="134" width="10" style="21" hidden="1" customWidth="1"/>
    <col min="135" max="135" width="13.85546875" style="21" customWidth="1"/>
    <col min="136" max="136" width="11.140625" style="21" customWidth="1"/>
    <col min="137" max="137" width="11.140625" style="21" hidden="1" customWidth="1"/>
    <col min="138" max="138" width="13.28515625" style="21" hidden="1" customWidth="1"/>
    <col min="139" max="139" width="11.140625" style="21" hidden="1" customWidth="1"/>
    <col min="140" max="140" width="11.140625" style="21" customWidth="1"/>
    <col min="141" max="142" width="11.5703125" style="21" customWidth="1"/>
    <col min="143" max="145" width="10" style="21" customWidth="1"/>
    <col min="146" max="146" width="11.28515625" style="21" hidden="1" customWidth="1"/>
    <col min="147" max="147" width="10" style="21" customWidth="1"/>
    <col min="148" max="148" width="10.140625" style="21" customWidth="1"/>
    <col min="149" max="149" width="9.85546875" style="21" customWidth="1"/>
    <col min="150" max="151" width="10" style="21" customWidth="1"/>
    <col min="152" max="152" width="10.85546875" style="21" bestFit="1" customWidth="1"/>
    <col min="153" max="154" width="9.85546875" style="21" bestFit="1" customWidth="1"/>
    <col min="155" max="155" width="9.28515625" style="21" bestFit="1" customWidth="1"/>
    <col min="156" max="156" width="9.85546875" style="35" hidden="1" customWidth="1"/>
    <col min="157" max="157" width="9.28515625" style="35" hidden="1" customWidth="1"/>
    <col min="158" max="158" width="11.28515625" style="35" hidden="1" customWidth="1"/>
    <col min="159" max="159" width="10.5703125" style="21" hidden="1" customWidth="1"/>
    <col min="160" max="160" width="11.5703125" style="21" hidden="1" customWidth="1"/>
    <col min="161" max="162" width="10.85546875" style="21" hidden="1" customWidth="1"/>
    <col min="163" max="163" width="12.5703125" style="21" hidden="1" customWidth="1"/>
    <col min="164" max="164" width="10.7109375" style="21" hidden="1" customWidth="1"/>
    <col min="165" max="165" width="10.85546875" style="21" hidden="1" customWidth="1"/>
    <col min="166" max="166" width="0" style="21" hidden="1" customWidth="1"/>
    <col min="167" max="16384" width="9.140625" style="21"/>
  </cols>
  <sheetData>
    <row r="1" spans="1:161" ht="12.75" thickBot="1" x14ac:dyDescent="0.3"/>
    <row r="2" spans="1:161" s="36" customFormat="1" ht="24" customHeight="1" thickBot="1" x14ac:dyDescent="0.3">
      <c r="A2" s="118" t="s">
        <v>68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20"/>
      <c r="DE2" s="101" t="s">
        <v>15</v>
      </c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3"/>
      <c r="DT2" s="104" t="s">
        <v>55</v>
      </c>
      <c r="DU2" s="105"/>
      <c r="DV2" s="105"/>
      <c r="DW2" s="106"/>
      <c r="DX2" s="107" t="s">
        <v>20</v>
      </c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9"/>
    </row>
    <row r="3" spans="1:161" s="1" customFormat="1" ht="72" customHeight="1" x14ac:dyDescent="0.25">
      <c r="A3" s="54" t="s">
        <v>44</v>
      </c>
      <c r="B3" s="55" t="s">
        <v>78</v>
      </c>
      <c r="C3" s="61" t="s">
        <v>123</v>
      </c>
      <c r="D3" s="61" t="s">
        <v>120</v>
      </c>
      <c r="E3" s="61" t="s">
        <v>121</v>
      </c>
      <c r="F3" s="56" t="s">
        <v>10</v>
      </c>
      <c r="G3" s="56" t="s">
        <v>147</v>
      </c>
      <c r="H3" s="56" t="s">
        <v>1</v>
      </c>
      <c r="I3" s="56" t="s">
        <v>148</v>
      </c>
      <c r="J3" s="56" t="s">
        <v>18</v>
      </c>
      <c r="K3" s="56" t="s">
        <v>2</v>
      </c>
      <c r="L3" s="56" t="s">
        <v>0</v>
      </c>
      <c r="M3" s="57" t="s">
        <v>95</v>
      </c>
      <c r="N3" s="56" t="s">
        <v>62</v>
      </c>
      <c r="O3" s="56" t="s">
        <v>63</v>
      </c>
      <c r="P3" s="56" t="s">
        <v>19</v>
      </c>
      <c r="Q3" s="61" t="s">
        <v>149</v>
      </c>
      <c r="R3" s="61" t="s">
        <v>6</v>
      </c>
      <c r="S3" s="61" t="s">
        <v>9</v>
      </c>
      <c r="T3" s="61" t="s">
        <v>7</v>
      </c>
      <c r="U3" s="55" t="s">
        <v>3</v>
      </c>
      <c r="V3" s="61" t="s">
        <v>4</v>
      </c>
      <c r="W3" s="55" t="s">
        <v>150</v>
      </c>
      <c r="X3" s="55" t="s">
        <v>109</v>
      </c>
      <c r="Y3" s="55" t="s">
        <v>108</v>
      </c>
      <c r="Z3" s="55" t="s">
        <v>138</v>
      </c>
      <c r="AA3" s="55" t="s">
        <v>110</v>
      </c>
      <c r="AB3" s="55" t="s">
        <v>40</v>
      </c>
      <c r="AC3" s="55" t="s">
        <v>44</v>
      </c>
      <c r="AD3" s="55" t="s">
        <v>21</v>
      </c>
      <c r="AE3" s="55" t="s">
        <v>139</v>
      </c>
      <c r="AF3" s="55" t="s">
        <v>16</v>
      </c>
      <c r="AG3" s="55" t="s">
        <v>140</v>
      </c>
      <c r="AH3" s="55" t="s">
        <v>122</v>
      </c>
      <c r="AI3" s="55" t="s">
        <v>79</v>
      </c>
      <c r="AJ3" s="55" t="s">
        <v>151</v>
      </c>
      <c r="AK3" s="55" t="s">
        <v>152</v>
      </c>
      <c r="AL3" s="55" t="s">
        <v>124</v>
      </c>
      <c r="AM3" s="55" t="s">
        <v>80</v>
      </c>
      <c r="AN3" s="55" t="s">
        <v>153</v>
      </c>
      <c r="AO3" s="55" t="s">
        <v>125</v>
      </c>
      <c r="AP3" s="55" t="s">
        <v>81</v>
      </c>
      <c r="AQ3" s="55" t="s">
        <v>154</v>
      </c>
      <c r="AR3" s="55" t="s">
        <v>155</v>
      </c>
      <c r="AS3" s="55" t="s">
        <v>39</v>
      </c>
      <c r="AT3" s="61" t="s">
        <v>137</v>
      </c>
      <c r="AU3" s="61" t="s">
        <v>41</v>
      </c>
      <c r="AV3" s="61" t="s">
        <v>42</v>
      </c>
      <c r="AW3" s="58" t="s">
        <v>8</v>
      </c>
      <c r="AX3" s="61" t="s">
        <v>82</v>
      </c>
      <c r="AY3" s="61" t="s">
        <v>141</v>
      </c>
      <c r="AZ3" s="61" t="s">
        <v>142</v>
      </c>
      <c r="BA3" s="61" t="s">
        <v>69</v>
      </c>
      <c r="BB3" s="61" t="s">
        <v>143</v>
      </c>
      <c r="BC3" s="61" t="s">
        <v>70</v>
      </c>
      <c r="BD3" s="61" t="s">
        <v>38</v>
      </c>
      <c r="BE3" s="61" t="s">
        <v>37</v>
      </c>
      <c r="BF3" s="61" t="s">
        <v>77</v>
      </c>
      <c r="BG3" s="61" t="s">
        <v>36</v>
      </c>
      <c r="BH3" s="61" t="s">
        <v>84</v>
      </c>
      <c r="BI3" s="61" t="s">
        <v>71</v>
      </c>
      <c r="BJ3" s="61" t="s">
        <v>75</v>
      </c>
      <c r="BK3" s="61" t="s">
        <v>85</v>
      </c>
      <c r="BL3" s="61" t="s">
        <v>76</v>
      </c>
      <c r="BM3" s="58" t="s">
        <v>35</v>
      </c>
      <c r="BN3" s="61" t="s">
        <v>33</v>
      </c>
      <c r="BO3" s="61" t="s">
        <v>61</v>
      </c>
      <c r="BP3" s="61" t="s">
        <v>34</v>
      </c>
      <c r="BQ3" s="61" t="s">
        <v>144</v>
      </c>
      <c r="BR3" s="61" t="s">
        <v>87</v>
      </c>
      <c r="BS3" s="61" t="s">
        <v>73</v>
      </c>
      <c r="BT3" s="61" t="s">
        <v>88</v>
      </c>
      <c r="BU3" s="61" t="s">
        <v>72</v>
      </c>
      <c r="BV3" s="61" t="s">
        <v>86</v>
      </c>
      <c r="BW3" s="61" t="s">
        <v>74</v>
      </c>
      <c r="BX3" s="61" t="s">
        <v>56</v>
      </c>
      <c r="BY3" s="61" t="s">
        <v>32</v>
      </c>
      <c r="BZ3" s="61" t="s">
        <v>23</v>
      </c>
      <c r="CA3" s="61" t="s">
        <v>30</v>
      </c>
      <c r="CB3" s="61" t="s">
        <v>11</v>
      </c>
      <c r="CC3" s="61" t="s">
        <v>31</v>
      </c>
      <c r="CD3" s="61" t="s">
        <v>12</v>
      </c>
      <c r="CE3" s="61" t="s">
        <v>5</v>
      </c>
      <c r="CF3" s="95" t="s">
        <v>156</v>
      </c>
      <c r="CG3" s="110" t="s">
        <v>59</v>
      </c>
      <c r="CH3" s="111"/>
      <c r="CI3" s="112"/>
      <c r="CJ3" s="51" t="s">
        <v>83</v>
      </c>
      <c r="CK3" s="51" t="s">
        <v>24</v>
      </c>
      <c r="CL3" s="99" t="s">
        <v>22</v>
      </c>
      <c r="CM3" s="95" t="s">
        <v>13</v>
      </c>
      <c r="CN3" s="95" t="s">
        <v>127</v>
      </c>
      <c r="CO3" s="100" t="s">
        <v>43</v>
      </c>
      <c r="CP3" s="51" t="s">
        <v>25</v>
      </c>
      <c r="CQ3" s="59" t="s">
        <v>14</v>
      </c>
      <c r="CR3" s="59" t="s">
        <v>60</v>
      </c>
      <c r="CS3" s="51" t="s">
        <v>29</v>
      </c>
      <c r="CT3" s="51" t="s">
        <v>28</v>
      </c>
      <c r="CU3" s="51" t="s">
        <v>27</v>
      </c>
      <c r="CV3" s="51" t="s">
        <v>157</v>
      </c>
      <c r="CW3" s="51" t="s">
        <v>145</v>
      </c>
      <c r="CX3" s="51" t="s">
        <v>26</v>
      </c>
      <c r="CY3" s="51" t="s">
        <v>129</v>
      </c>
      <c r="CZ3" s="51" t="s">
        <v>128</v>
      </c>
      <c r="DA3" s="51" t="s">
        <v>45</v>
      </c>
      <c r="DB3" s="61" t="s">
        <v>52</v>
      </c>
      <c r="DC3" s="61" t="s">
        <v>46</v>
      </c>
      <c r="DD3" s="4"/>
      <c r="DE3" s="61" t="s">
        <v>158</v>
      </c>
      <c r="DF3" s="115" t="s">
        <v>100</v>
      </c>
      <c r="DG3" s="113" t="s">
        <v>99</v>
      </c>
      <c r="DH3" s="114"/>
      <c r="DI3" s="115" t="s">
        <v>103</v>
      </c>
      <c r="DJ3" s="113" t="s">
        <v>99</v>
      </c>
      <c r="DK3" s="114"/>
      <c r="DL3" s="115" t="s">
        <v>107</v>
      </c>
      <c r="DM3" s="113" t="s">
        <v>99</v>
      </c>
      <c r="DN3" s="114"/>
      <c r="DO3" s="115" t="s">
        <v>98</v>
      </c>
      <c r="DP3" s="115" t="s">
        <v>106</v>
      </c>
      <c r="DQ3" s="115" t="s">
        <v>17</v>
      </c>
      <c r="DR3" s="61" t="s">
        <v>47</v>
      </c>
      <c r="DS3" s="61" t="s">
        <v>53</v>
      </c>
      <c r="DT3" s="61" t="s">
        <v>130</v>
      </c>
      <c r="DU3" s="61" t="s">
        <v>49</v>
      </c>
      <c r="DV3" s="61" t="s">
        <v>111</v>
      </c>
      <c r="DW3" s="61" t="s">
        <v>50</v>
      </c>
      <c r="DX3" s="61" t="s">
        <v>159</v>
      </c>
      <c r="DY3" s="61" t="s">
        <v>146</v>
      </c>
      <c r="DZ3" s="61" t="s">
        <v>134</v>
      </c>
      <c r="EA3" s="61" t="s">
        <v>160</v>
      </c>
      <c r="EB3" s="61" t="s">
        <v>135</v>
      </c>
      <c r="EC3" s="61" t="s">
        <v>136</v>
      </c>
      <c r="ED3" s="51" t="s">
        <v>83</v>
      </c>
      <c r="EE3" s="61" t="s">
        <v>161</v>
      </c>
      <c r="EF3" s="61" t="s">
        <v>57</v>
      </c>
      <c r="EG3" s="61" t="s">
        <v>58</v>
      </c>
      <c r="EH3" s="61" t="s">
        <v>133</v>
      </c>
      <c r="EI3" s="61" t="s">
        <v>112</v>
      </c>
      <c r="EJ3" s="61" t="s">
        <v>48</v>
      </c>
      <c r="EK3" s="61" t="s">
        <v>113</v>
      </c>
      <c r="EL3" s="61" t="s">
        <v>51</v>
      </c>
      <c r="EM3" s="61" t="s">
        <v>116</v>
      </c>
      <c r="EN3" s="61" t="s">
        <v>114</v>
      </c>
      <c r="EO3" s="61" t="s">
        <v>115</v>
      </c>
      <c r="EP3" s="61" t="s">
        <v>117</v>
      </c>
      <c r="EQ3" s="61" t="s">
        <v>162</v>
      </c>
      <c r="ER3" s="61" t="s">
        <v>163</v>
      </c>
      <c r="ES3" s="113" t="s">
        <v>64</v>
      </c>
      <c r="ET3" s="117"/>
      <c r="EU3" s="114"/>
      <c r="EV3" s="52" t="s">
        <v>132</v>
      </c>
      <c r="EW3" s="52" t="s">
        <v>131</v>
      </c>
      <c r="EX3" s="52" t="s">
        <v>118</v>
      </c>
      <c r="EY3" s="52" t="s">
        <v>119</v>
      </c>
      <c r="EZ3" s="53" t="s">
        <v>89</v>
      </c>
      <c r="FA3" s="53" t="s">
        <v>90</v>
      </c>
      <c r="FB3" s="53" t="s">
        <v>91</v>
      </c>
      <c r="FC3" s="53" t="s">
        <v>92</v>
      </c>
      <c r="FD3" s="53" t="s">
        <v>94</v>
      </c>
      <c r="FE3" s="53" t="s">
        <v>93</v>
      </c>
    </row>
    <row r="4" spans="1:161" s="1" customFormat="1" ht="31.5" customHeight="1" x14ac:dyDescent="0.25">
      <c r="A4" s="6"/>
      <c r="B4" s="6"/>
      <c r="C4" s="4"/>
      <c r="D4" s="4"/>
      <c r="E4" s="4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4"/>
      <c r="R4" s="60"/>
      <c r="S4" s="60"/>
      <c r="T4" s="4"/>
      <c r="U4" s="5"/>
      <c r="V4" s="4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4"/>
      <c r="AU4" s="4"/>
      <c r="AV4" s="4"/>
      <c r="AW4" s="7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7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96"/>
      <c r="CG4" s="96" t="s">
        <v>126</v>
      </c>
      <c r="CH4" s="97" t="s">
        <v>170</v>
      </c>
      <c r="CI4" s="98" t="s">
        <v>54</v>
      </c>
      <c r="CJ4" s="3"/>
      <c r="CK4" s="3"/>
      <c r="CL4" s="26"/>
      <c r="CM4" s="3"/>
      <c r="CN4" s="3"/>
      <c r="CO4" s="4"/>
      <c r="CP4" s="3"/>
      <c r="CQ4" s="26"/>
      <c r="CR4" s="26"/>
      <c r="CS4" s="3"/>
      <c r="CT4" s="3"/>
      <c r="CU4" s="3"/>
      <c r="CV4" s="3"/>
      <c r="CW4" s="3"/>
      <c r="CX4" s="3"/>
      <c r="CY4" s="8"/>
      <c r="CZ4" s="3"/>
      <c r="DA4" s="3"/>
      <c r="DB4" s="4"/>
      <c r="DC4" s="4"/>
      <c r="DD4" s="4"/>
      <c r="DE4" s="4"/>
      <c r="DF4" s="116"/>
      <c r="DG4" s="4" t="s">
        <v>96</v>
      </c>
      <c r="DH4" s="4" t="s">
        <v>97</v>
      </c>
      <c r="DI4" s="116"/>
      <c r="DJ4" s="4" t="s">
        <v>101</v>
      </c>
      <c r="DK4" s="4" t="s">
        <v>102</v>
      </c>
      <c r="DL4" s="116"/>
      <c r="DM4" s="4" t="s">
        <v>104</v>
      </c>
      <c r="DN4" s="4" t="s">
        <v>105</v>
      </c>
      <c r="DO4" s="116"/>
      <c r="DP4" s="116"/>
      <c r="DQ4" s="116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3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 t="s">
        <v>65</v>
      </c>
      <c r="ET4" s="4" t="s">
        <v>66</v>
      </c>
      <c r="EU4" s="4" t="s">
        <v>67</v>
      </c>
      <c r="EV4" s="9"/>
      <c r="EW4" s="9"/>
      <c r="EX4" s="9"/>
      <c r="EY4" s="9"/>
      <c r="EZ4" s="10"/>
      <c r="FA4" s="10"/>
      <c r="FB4" s="10"/>
      <c r="FC4" s="4"/>
      <c r="FD4" s="4"/>
      <c r="FE4" s="4"/>
    </row>
    <row r="5" spans="1:161" s="14" customFormat="1" ht="20.100000000000001" hidden="1" customHeight="1" x14ac:dyDescent="0.25">
      <c r="A5" s="11"/>
      <c r="B5" s="11"/>
      <c r="C5" s="11"/>
      <c r="D5" s="11"/>
      <c r="E5" s="11"/>
      <c r="F5" s="11"/>
      <c r="G5" s="62"/>
      <c r="H5" s="11"/>
      <c r="I5" s="11"/>
      <c r="J5" s="38"/>
      <c r="K5" s="11"/>
      <c r="L5" s="11"/>
      <c r="M5" s="11"/>
      <c r="N5" s="39"/>
      <c r="O5" s="40"/>
      <c r="P5" s="41"/>
      <c r="Q5" s="2"/>
      <c r="R5" s="27"/>
      <c r="S5" s="27"/>
      <c r="T5" s="42"/>
      <c r="U5" s="11"/>
      <c r="V5" s="11"/>
      <c r="W5" s="28"/>
      <c r="X5" s="63"/>
      <c r="Y5" s="28"/>
      <c r="Z5" s="28"/>
      <c r="AA5" s="11"/>
      <c r="AB5" s="11"/>
      <c r="AC5" s="11"/>
      <c r="AD5" s="11"/>
      <c r="AE5" s="11"/>
      <c r="AF5" s="11"/>
      <c r="AG5" s="11"/>
      <c r="AH5" s="17"/>
      <c r="AI5" s="17"/>
      <c r="AJ5" s="17"/>
      <c r="AK5" s="17"/>
      <c r="AL5" s="17"/>
      <c r="AM5" s="11"/>
      <c r="AN5" s="11"/>
      <c r="AO5" s="11"/>
      <c r="AP5" s="17"/>
      <c r="AQ5" s="17"/>
      <c r="AR5" s="17"/>
      <c r="AS5" s="17"/>
      <c r="AT5" s="22"/>
      <c r="AU5" s="22"/>
      <c r="AV5" s="11"/>
      <c r="AW5" s="17"/>
      <c r="AX5" s="11"/>
      <c r="AY5" s="11"/>
      <c r="AZ5" s="11"/>
      <c r="BA5" s="29"/>
      <c r="BB5" s="11"/>
      <c r="BC5" s="29"/>
      <c r="BD5" s="29"/>
      <c r="BE5" s="29"/>
      <c r="BF5" s="29"/>
      <c r="BG5" s="11"/>
      <c r="BH5" s="11"/>
      <c r="BI5" s="11"/>
      <c r="BJ5" s="29"/>
      <c r="BK5" s="11"/>
      <c r="BL5" s="43"/>
      <c r="BM5" s="17"/>
      <c r="BN5" s="11"/>
      <c r="BO5" s="11"/>
      <c r="BP5" s="29"/>
      <c r="BQ5" s="29"/>
      <c r="BR5" s="29"/>
      <c r="BS5" s="29"/>
      <c r="BT5" s="29"/>
      <c r="BU5" s="11"/>
      <c r="BV5" s="29"/>
      <c r="BW5" s="29"/>
      <c r="BX5" s="29"/>
      <c r="BY5" s="29"/>
      <c r="BZ5" s="17"/>
      <c r="CA5" s="22"/>
      <c r="CB5" s="17"/>
      <c r="CC5" s="22"/>
      <c r="CD5" s="22"/>
      <c r="CE5" s="22"/>
      <c r="CF5" s="17"/>
      <c r="CG5" s="11"/>
      <c r="CH5" s="11"/>
      <c r="CI5" s="11"/>
      <c r="CJ5" s="29"/>
      <c r="CK5" s="29"/>
      <c r="CL5" s="22"/>
      <c r="CM5" s="29"/>
      <c r="CN5" s="29"/>
      <c r="CO5" s="29"/>
      <c r="CP5" s="29"/>
      <c r="CQ5" s="29"/>
      <c r="CR5" s="29"/>
      <c r="CS5" s="17"/>
      <c r="CT5" s="17"/>
      <c r="CU5" s="17"/>
      <c r="CV5" s="17"/>
      <c r="CW5" s="30"/>
      <c r="CX5" s="44"/>
      <c r="CY5" s="29"/>
      <c r="CZ5" s="22"/>
      <c r="DA5" s="22"/>
      <c r="DB5" s="22"/>
      <c r="DC5" s="22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43"/>
      <c r="DY5" s="43"/>
      <c r="DZ5" s="43"/>
      <c r="EA5" s="43"/>
      <c r="EB5" s="11"/>
      <c r="EC5" s="12"/>
      <c r="ED5" s="29"/>
      <c r="EE5" s="12"/>
      <c r="EF5" s="29"/>
      <c r="EG5" s="29"/>
      <c r="EH5" s="45"/>
      <c r="EI5" s="29"/>
      <c r="EJ5" s="29"/>
      <c r="EK5" s="22"/>
      <c r="EL5" s="22"/>
      <c r="EM5" s="11"/>
      <c r="EN5" s="11"/>
      <c r="EO5" s="11"/>
      <c r="EP5" s="12"/>
      <c r="EQ5" s="12"/>
      <c r="ER5" s="22"/>
      <c r="ES5" s="22"/>
      <c r="ET5" s="22"/>
      <c r="EU5" s="22"/>
      <c r="EV5" s="11"/>
      <c r="EW5" s="11"/>
      <c r="EX5" s="11"/>
      <c r="EY5" s="11"/>
      <c r="EZ5" s="13"/>
      <c r="FA5" s="13"/>
      <c r="FB5" s="13"/>
      <c r="FC5" s="13"/>
      <c r="FD5" s="13"/>
      <c r="FE5" s="13"/>
    </row>
    <row r="6" spans="1:161" s="14" customFormat="1" ht="20.100000000000001" hidden="1" customHeight="1" x14ac:dyDescent="0.25">
      <c r="A6" s="11"/>
      <c r="B6" s="11"/>
      <c r="C6" s="11"/>
      <c r="D6" s="11"/>
      <c r="E6" s="11"/>
      <c r="F6" s="11"/>
      <c r="G6" s="62"/>
      <c r="H6" s="11"/>
      <c r="I6" s="11"/>
      <c r="J6" s="38"/>
      <c r="K6" s="11"/>
      <c r="L6" s="11"/>
      <c r="M6" s="11"/>
      <c r="N6" s="39"/>
      <c r="O6" s="40"/>
      <c r="P6" s="41"/>
      <c r="Q6" s="2"/>
      <c r="R6" s="27"/>
      <c r="S6" s="27"/>
      <c r="T6" s="42"/>
      <c r="U6" s="11"/>
      <c r="V6" s="11"/>
      <c r="W6" s="28"/>
      <c r="X6" s="63"/>
      <c r="Y6" s="28"/>
      <c r="Z6" s="28"/>
      <c r="AA6" s="11"/>
      <c r="AB6" s="11"/>
      <c r="AC6" s="11"/>
      <c r="AD6" s="11"/>
      <c r="AE6" s="11"/>
      <c r="AF6" s="11"/>
      <c r="AG6" s="11"/>
      <c r="AH6" s="17"/>
      <c r="AI6" s="17"/>
      <c r="AJ6" s="17"/>
      <c r="AK6" s="17"/>
      <c r="AL6" s="17"/>
      <c r="AM6" s="11"/>
      <c r="AN6" s="11"/>
      <c r="AO6" s="11"/>
      <c r="AP6" s="17"/>
      <c r="AQ6" s="17"/>
      <c r="AR6" s="17"/>
      <c r="AS6" s="17"/>
      <c r="AT6" s="22"/>
      <c r="AU6" s="22"/>
      <c r="AV6" s="11"/>
      <c r="AW6" s="17"/>
      <c r="AX6" s="11"/>
      <c r="AY6" s="11"/>
      <c r="AZ6" s="11"/>
      <c r="BA6" s="29"/>
      <c r="BB6" s="11"/>
      <c r="BC6" s="29"/>
      <c r="BD6" s="29"/>
      <c r="BE6" s="29"/>
      <c r="BF6" s="29"/>
      <c r="BG6" s="11"/>
      <c r="BH6" s="11"/>
      <c r="BI6" s="11"/>
      <c r="BJ6" s="29"/>
      <c r="BK6" s="11"/>
      <c r="BL6" s="43"/>
      <c r="BM6" s="17"/>
      <c r="BN6" s="11"/>
      <c r="BO6" s="11"/>
      <c r="BP6" s="29"/>
      <c r="BQ6" s="29"/>
      <c r="BR6" s="29"/>
      <c r="BS6" s="29"/>
      <c r="BT6" s="29"/>
      <c r="BU6" s="11"/>
      <c r="BV6" s="29"/>
      <c r="BW6" s="29"/>
      <c r="BX6" s="29"/>
      <c r="BY6" s="29"/>
      <c r="BZ6" s="17"/>
      <c r="CA6" s="22"/>
      <c r="CB6" s="17"/>
      <c r="CC6" s="22"/>
      <c r="CD6" s="22"/>
      <c r="CE6" s="22"/>
      <c r="CF6" s="17"/>
      <c r="CG6" s="11"/>
      <c r="CH6" s="11"/>
      <c r="CI6" s="11"/>
      <c r="CJ6" s="29"/>
      <c r="CK6" s="29"/>
      <c r="CL6" s="22"/>
      <c r="CM6" s="29"/>
      <c r="CN6" s="29"/>
      <c r="CO6" s="29"/>
      <c r="CP6" s="29"/>
      <c r="CQ6" s="29"/>
      <c r="CR6" s="29"/>
      <c r="CS6" s="17"/>
      <c r="CT6" s="17"/>
      <c r="CU6" s="17"/>
      <c r="CV6" s="17"/>
      <c r="CW6" s="30"/>
      <c r="CX6" s="44"/>
      <c r="CY6" s="29"/>
      <c r="CZ6" s="22"/>
      <c r="DA6" s="22"/>
      <c r="DB6" s="22"/>
      <c r="DC6" s="22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43"/>
      <c r="DY6" s="43"/>
      <c r="DZ6" s="43"/>
      <c r="EA6" s="43"/>
      <c r="EB6" s="11"/>
      <c r="EC6" s="12"/>
      <c r="ED6" s="29"/>
      <c r="EE6" s="12"/>
      <c r="EF6" s="29"/>
      <c r="EG6" s="29"/>
      <c r="EH6" s="45"/>
      <c r="EI6" s="29"/>
      <c r="EJ6" s="29"/>
      <c r="EK6" s="22"/>
      <c r="EL6" s="22"/>
      <c r="EM6" s="11"/>
      <c r="EN6" s="11"/>
      <c r="EO6" s="11"/>
      <c r="EP6" s="12"/>
      <c r="EQ6" s="12"/>
      <c r="ER6" s="22"/>
      <c r="ES6" s="22"/>
      <c r="ET6" s="22"/>
      <c r="EU6" s="22"/>
      <c r="EV6" s="11"/>
      <c r="EW6" s="11"/>
      <c r="EX6" s="11"/>
      <c r="EY6" s="11"/>
      <c r="EZ6" s="13"/>
      <c r="FA6" s="13"/>
      <c r="FB6" s="13"/>
      <c r="FC6" s="13"/>
      <c r="FD6" s="13"/>
      <c r="FE6" s="13"/>
    </row>
    <row r="7" spans="1:161" s="14" customFormat="1" ht="20.100000000000001" hidden="1" customHeight="1" x14ac:dyDescent="0.25">
      <c r="A7" s="11"/>
      <c r="B7" s="11"/>
      <c r="C7" s="11"/>
      <c r="D7" s="11"/>
      <c r="E7" s="11"/>
      <c r="F7" s="11"/>
      <c r="G7" s="62"/>
      <c r="H7" s="11"/>
      <c r="I7" s="11"/>
      <c r="J7" s="38"/>
      <c r="K7" s="11"/>
      <c r="L7" s="11"/>
      <c r="M7" s="11"/>
      <c r="N7" s="39"/>
      <c r="O7" s="40"/>
      <c r="P7" s="41"/>
      <c r="Q7" s="2"/>
      <c r="R7" s="27"/>
      <c r="S7" s="27"/>
      <c r="T7" s="42"/>
      <c r="U7" s="11"/>
      <c r="V7" s="11"/>
      <c r="W7" s="28"/>
      <c r="X7" s="63"/>
      <c r="Y7" s="28"/>
      <c r="Z7" s="28"/>
      <c r="AA7" s="11"/>
      <c r="AB7" s="11"/>
      <c r="AC7" s="11"/>
      <c r="AD7" s="11"/>
      <c r="AE7" s="11"/>
      <c r="AF7" s="11"/>
      <c r="AG7" s="11"/>
      <c r="AH7" s="17"/>
      <c r="AI7" s="17"/>
      <c r="AJ7" s="17"/>
      <c r="AK7" s="17"/>
      <c r="AL7" s="17"/>
      <c r="AM7" s="11"/>
      <c r="AN7" s="11"/>
      <c r="AO7" s="11"/>
      <c r="AP7" s="17"/>
      <c r="AQ7" s="17"/>
      <c r="AR7" s="17"/>
      <c r="AS7" s="17"/>
      <c r="AT7" s="22"/>
      <c r="AU7" s="22"/>
      <c r="AV7" s="11"/>
      <c r="AW7" s="17"/>
      <c r="AX7" s="11"/>
      <c r="AY7" s="11"/>
      <c r="AZ7" s="11"/>
      <c r="BA7" s="29"/>
      <c r="BB7" s="11"/>
      <c r="BC7" s="29"/>
      <c r="BD7" s="29"/>
      <c r="BE7" s="29"/>
      <c r="BF7" s="29"/>
      <c r="BG7" s="11"/>
      <c r="BH7" s="11"/>
      <c r="BI7" s="11"/>
      <c r="BJ7" s="29"/>
      <c r="BK7" s="11"/>
      <c r="BL7" s="43"/>
      <c r="BM7" s="17"/>
      <c r="BN7" s="11"/>
      <c r="BO7" s="11"/>
      <c r="BP7" s="29"/>
      <c r="BQ7" s="29"/>
      <c r="BR7" s="29"/>
      <c r="BS7" s="29"/>
      <c r="BT7" s="29"/>
      <c r="BU7" s="11"/>
      <c r="BV7" s="29"/>
      <c r="BW7" s="29"/>
      <c r="BX7" s="29"/>
      <c r="BY7" s="29"/>
      <c r="BZ7" s="17"/>
      <c r="CA7" s="22"/>
      <c r="CB7" s="17"/>
      <c r="CC7" s="22"/>
      <c r="CD7" s="22"/>
      <c r="CE7" s="22"/>
      <c r="CF7" s="17"/>
      <c r="CG7" s="11"/>
      <c r="CH7" s="11"/>
      <c r="CI7" s="11"/>
      <c r="CJ7" s="29"/>
      <c r="CK7" s="29"/>
      <c r="CL7" s="22"/>
      <c r="CM7" s="29"/>
      <c r="CN7" s="29"/>
      <c r="CO7" s="29"/>
      <c r="CP7" s="29"/>
      <c r="CQ7" s="29"/>
      <c r="CR7" s="29"/>
      <c r="CS7" s="17"/>
      <c r="CT7" s="17"/>
      <c r="CU7" s="17"/>
      <c r="CV7" s="17"/>
      <c r="CW7" s="30"/>
      <c r="CX7" s="44"/>
      <c r="CY7" s="29"/>
      <c r="CZ7" s="22"/>
      <c r="DA7" s="22"/>
      <c r="DB7" s="22"/>
      <c r="DC7" s="22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43"/>
      <c r="DY7" s="43"/>
      <c r="DZ7" s="43"/>
      <c r="EA7" s="43"/>
      <c r="EB7" s="11"/>
      <c r="EC7" s="12"/>
      <c r="ED7" s="29"/>
      <c r="EE7" s="12"/>
      <c r="EF7" s="29"/>
      <c r="EG7" s="29"/>
      <c r="EH7" s="45"/>
      <c r="EI7" s="29"/>
      <c r="EJ7" s="29"/>
      <c r="EK7" s="22"/>
      <c r="EL7" s="22"/>
      <c r="EM7" s="11"/>
      <c r="EN7" s="11"/>
      <c r="EO7" s="11"/>
      <c r="EP7" s="12"/>
      <c r="EQ7" s="12"/>
      <c r="ER7" s="22"/>
      <c r="ES7" s="22"/>
      <c r="ET7" s="22"/>
      <c r="EU7" s="22"/>
      <c r="EV7" s="11"/>
      <c r="EW7" s="11"/>
      <c r="EX7" s="11"/>
      <c r="EY7" s="11"/>
      <c r="EZ7" s="13"/>
      <c r="FA7" s="13"/>
      <c r="FB7" s="13"/>
      <c r="FC7" s="13"/>
      <c r="FD7" s="13"/>
      <c r="FE7" s="13"/>
    </row>
    <row r="8" spans="1:161" s="14" customFormat="1" ht="20.100000000000001" hidden="1" customHeight="1" x14ac:dyDescent="0.25">
      <c r="A8" s="11"/>
      <c r="B8" s="11"/>
      <c r="C8" s="11"/>
      <c r="D8" s="11"/>
      <c r="E8" s="11"/>
      <c r="F8" s="11"/>
      <c r="G8" s="62"/>
      <c r="H8" s="11"/>
      <c r="I8" s="11"/>
      <c r="J8" s="38"/>
      <c r="K8" s="11"/>
      <c r="L8" s="11"/>
      <c r="M8" s="11"/>
      <c r="N8" s="39"/>
      <c r="O8" s="40"/>
      <c r="P8" s="41"/>
      <c r="Q8" s="2"/>
      <c r="R8" s="27"/>
      <c r="S8" s="27"/>
      <c r="T8" s="42"/>
      <c r="U8" s="11"/>
      <c r="V8" s="11"/>
      <c r="W8" s="28"/>
      <c r="X8" s="63"/>
      <c r="Y8" s="28"/>
      <c r="Z8" s="28"/>
      <c r="AA8" s="11"/>
      <c r="AB8" s="11"/>
      <c r="AC8" s="11"/>
      <c r="AD8" s="11"/>
      <c r="AE8" s="11"/>
      <c r="AF8" s="11"/>
      <c r="AG8" s="11"/>
      <c r="AH8" s="17"/>
      <c r="AI8" s="17"/>
      <c r="AJ8" s="17"/>
      <c r="AK8" s="17"/>
      <c r="AL8" s="17"/>
      <c r="AM8" s="11"/>
      <c r="AN8" s="11"/>
      <c r="AO8" s="11"/>
      <c r="AP8" s="17"/>
      <c r="AQ8" s="17"/>
      <c r="AR8" s="17"/>
      <c r="AS8" s="17"/>
      <c r="AT8" s="22"/>
      <c r="AU8" s="22"/>
      <c r="AV8" s="11"/>
      <c r="AW8" s="17"/>
      <c r="AX8" s="11"/>
      <c r="AY8" s="11"/>
      <c r="AZ8" s="11"/>
      <c r="BA8" s="29"/>
      <c r="BB8" s="11"/>
      <c r="BC8" s="29"/>
      <c r="BD8" s="29"/>
      <c r="BE8" s="29"/>
      <c r="BF8" s="29"/>
      <c r="BG8" s="11"/>
      <c r="BH8" s="11"/>
      <c r="BI8" s="11"/>
      <c r="BJ8" s="29"/>
      <c r="BK8" s="11"/>
      <c r="BL8" s="43"/>
      <c r="BM8" s="17"/>
      <c r="BN8" s="11"/>
      <c r="BO8" s="11"/>
      <c r="BP8" s="29"/>
      <c r="BQ8" s="29"/>
      <c r="BR8" s="29"/>
      <c r="BS8" s="29"/>
      <c r="BT8" s="29"/>
      <c r="BU8" s="11"/>
      <c r="BV8" s="29"/>
      <c r="BW8" s="29"/>
      <c r="BX8" s="29"/>
      <c r="BY8" s="29"/>
      <c r="BZ8" s="17"/>
      <c r="CA8" s="22"/>
      <c r="CB8" s="17"/>
      <c r="CC8" s="22"/>
      <c r="CD8" s="22"/>
      <c r="CE8" s="22"/>
      <c r="CF8" s="17"/>
      <c r="CG8" s="11"/>
      <c r="CH8" s="11"/>
      <c r="CI8" s="11"/>
      <c r="CJ8" s="29"/>
      <c r="CK8" s="29"/>
      <c r="CL8" s="22"/>
      <c r="CM8" s="29"/>
      <c r="CN8" s="29"/>
      <c r="CO8" s="29"/>
      <c r="CP8" s="29"/>
      <c r="CQ8" s="29"/>
      <c r="CR8" s="29"/>
      <c r="CS8" s="17"/>
      <c r="CT8" s="17"/>
      <c r="CU8" s="17"/>
      <c r="CV8" s="17"/>
      <c r="CW8" s="30"/>
      <c r="CX8" s="44"/>
      <c r="CY8" s="29"/>
      <c r="CZ8" s="22"/>
      <c r="DA8" s="22"/>
      <c r="DB8" s="22"/>
      <c r="DC8" s="22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43"/>
      <c r="DY8" s="43"/>
      <c r="DZ8" s="43"/>
      <c r="EA8" s="43"/>
      <c r="EB8" s="11"/>
      <c r="EC8" s="12"/>
      <c r="ED8" s="29"/>
      <c r="EE8" s="12"/>
      <c r="EF8" s="29"/>
      <c r="EG8" s="29"/>
      <c r="EH8" s="45"/>
      <c r="EI8" s="29"/>
      <c r="EJ8" s="29"/>
      <c r="EK8" s="22"/>
      <c r="EL8" s="22"/>
      <c r="EM8" s="11"/>
      <c r="EN8" s="11"/>
      <c r="EO8" s="11"/>
      <c r="EP8" s="12"/>
      <c r="EQ8" s="12"/>
      <c r="ER8" s="22"/>
      <c r="ES8" s="22"/>
      <c r="ET8" s="22"/>
      <c r="EU8" s="22"/>
      <c r="EV8" s="11"/>
      <c r="EW8" s="11"/>
      <c r="EX8" s="11"/>
      <c r="EY8" s="11"/>
      <c r="EZ8" s="13"/>
      <c r="FA8" s="13"/>
      <c r="FB8" s="13"/>
      <c r="FC8" s="13"/>
      <c r="FD8" s="13"/>
      <c r="FE8" s="13"/>
    </row>
    <row r="9" spans="1:161" s="14" customFormat="1" ht="20.100000000000001" hidden="1" customHeight="1" x14ac:dyDescent="0.25">
      <c r="A9" s="11"/>
      <c r="B9" s="11"/>
      <c r="C9" s="11"/>
      <c r="D9" s="11"/>
      <c r="E9" s="11"/>
      <c r="F9" s="11"/>
      <c r="G9" s="62"/>
      <c r="H9" s="11"/>
      <c r="I9" s="11"/>
      <c r="J9" s="38"/>
      <c r="K9" s="11"/>
      <c r="L9" s="11"/>
      <c r="M9" s="11"/>
      <c r="N9" s="39"/>
      <c r="O9" s="40"/>
      <c r="P9" s="41"/>
      <c r="Q9" s="2"/>
      <c r="R9" s="27"/>
      <c r="S9" s="27"/>
      <c r="T9" s="42"/>
      <c r="U9" s="11"/>
      <c r="V9" s="11"/>
      <c r="W9" s="28"/>
      <c r="X9" s="63"/>
      <c r="Y9" s="28"/>
      <c r="Z9" s="28"/>
      <c r="AA9" s="11"/>
      <c r="AB9" s="11"/>
      <c r="AC9" s="11"/>
      <c r="AD9" s="11"/>
      <c r="AE9" s="11"/>
      <c r="AF9" s="11"/>
      <c r="AG9" s="11"/>
      <c r="AH9" s="17"/>
      <c r="AI9" s="17"/>
      <c r="AJ9" s="17"/>
      <c r="AK9" s="17"/>
      <c r="AL9" s="17"/>
      <c r="AM9" s="11"/>
      <c r="AN9" s="11"/>
      <c r="AO9" s="11"/>
      <c r="AP9" s="17"/>
      <c r="AQ9" s="17"/>
      <c r="AR9" s="17"/>
      <c r="AS9" s="17"/>
      <c r="AT9" s="22"/>
      <c r="AU9" s="22"/>
      <c r="AV9" s="11"/>
      <c r="AW9" s="17"/>
      <c r="AX9" s="11"/>
      <c r="AY9" s="11"/>
      <c r="AZ9" s="11"/>
      <c r="BA9" s="29"/>
      <c r="BB9" s="11"/>
      <c r="BC9" s="29"/>
      <c r="BD9" s="29"/>
      <c r="BE9" s="29"/>
      <c r="BF9" s="29"/>
      <c r="BG9" s="11"/>
      <c r="BH9" s="11"/>
      <c r="BI9" s="11"/>
      <c r="BJ9" s="29"/>
      <c r="BK9" s="11"/>
      <c r="BL9" s="43"/>
      <c r="BM9" s="17"/>
      <c r="BN9" s="11"/>
      <c r="BO9" s="11"/>
      <c r="BP9" s="29"/>
      <c r="BQ9" s="29"/>
      <c r="BR9" s="29"/>
      <c r="BS9" s="29"/>
      <c r="BT9" s="29"/>
      <c r="BU9" s="11"/>
      <c r="BV9" s="29"/>
      <c r="BW9" s="29"/>
      <c r="BX9" s="29"/>
      <c r="BY9" s="29"/>
      <c r="BZ9" s="17"/>
      <c r="CA9" s="22"/>
      <c r="CB9" s="17"/>
      <c r="CC9" s="22"/>
      <c r="CD9" s="22"/>
      <c r="CE9" s="22"/>
      <c r="CF9" s="17"/>
      <c r="CG9" s="11"/>
      <c r="CH9" s="11"/>
      <c r="CI9" s="11"/>
      <c r="CJ9" s="29"/>
      <c r="CK9" s="29"/>
      <c r="CL9" s="22"/>
      <c r="CM9" s="29"/>
      <c r="CN9" s="29"/>
      <c r="CO9" s="29"/>
      <c r="CP9" s="29"/>
      <c r="CQ9" s="29"/>
      <c r="CR9" s="29"/>
      <c r="CS9" s="17"/>
      <c r="CT9" s="17"/>
      <c r="CU9" s="17"/>
      <c r="CV9" s="17"/>
      <c r="CW9" s="30"/>
      <c r="CX9" s="44"/>
      <c r="CY9" s="29"/>
      <c r="CZ9" s="22"/>
      <c r="DA9" s="22"/>
      <c r="DB9" s="22"/>
      <c r="DC9" s="22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43"/>
      <c r="DY9" s="43"/>
      <c r="DZ9" s="43"/>
      <c r="EA9" s="43"/>
      <c r="EB9" s="11"/>
      <c r="EC9" s="12"/>
      <c r="ED9" s="29"/>
      <c r="EE9" s="12"/>
      <c r="EF9" s="29"/>
      <c r="EG9" s="29"/>
      <c r="EH9" s="45"/>
      <c r="EI9" s="29"/>
      <c r="EJ9" s="29"/>
      <c r="EK9" s="22"/>
      <c r="EL9" s="22"/>
      <c r="EM9" s="11"/>
      <c r="EN9" s="11"/>
      <c r="EO9" s="11"/>
      <c r="EP9" s="12"/>
      <c r="EQ9" s="12"/>
      <c r="ER9" s="22"/>
      <c r="ES9" s="22"/>
      <c r="ET9" s="22"/>
      <c r="EU9" s="22"/>
      <c r="EV9" s="11"/>
      <c r="EW9" s="11"/>
      <c r="EX9" s="11"/>
      <c r="EY9" s="11"/>
      <c r="EZ9" s="13"/>
      <c r="FA9" s="13"/>
      <c r="FB9" s="13"/>
      <c r="FC9" s="13"/>
      <c r="FD9" s="13"/>
      <c r="FE9" s="13"/>
    </row>
    <row r="10" spans="1:161" s="14" customFormat="1" ht="20.100000000000001" hidden="1" customHeight="1" x14ac:dyDescent="0.25">
      <c r="A10" s="11"/>
      <c r="B10" s="11"/>
      <c r="C10" s="11"/>
      <c r="D10" s="11"/>
      <c r="E10" s="11"/>
      <c r="F10" s="11"/>
      <c r="G10" s="62"/>
      <c r="H10" s="11"/>
      <c r="I10" s="11"/>
      <c r="J10" s="38"/>
      <c r="K10" s="11"/>
      <c r="L10" s="11"/>
      <c r="M10" s="11"/>
      <c r="N10" s="39"/>
      <c r="O10" s="40"/>
      <c r="P10" s="41"/>
      <c r="Q10" s="2"/>
      <c r="R10" s="27"/>
      <c r="S10" s="27"/>
      <c r="T10" s="42"/>
      <c r="U10" s="11"/>
      <c r="V10" s="11"/>
      <c r="W10" s="28"/>
      <c r="X10" s="63"/>
      <c r="Y10" s="28"/>
      <c r="Z10" s="28"/>
      <c r="AA10" s="11"/>
      <c r="AB10" s="11"/>
      <c r="AC10" s="11"/>
      <c r="AD10" s="11"/>
      <c r="AE10" s="11"/>
      <c r="AF10" s="11"/>
      <c r="AG10" s="11"/>
      <c r="AH10" s="17"/>
      <c r="AI10" s="17"/>
      <c r="AJ10" s="17"/>
      <c r="AK10" s="17"/>
      <c r="AL10" s="17"/>
      <c r="AM10" s="11"/>
      <c r="AN10" s="11"/>
      <c r="AO10" s="11"/>
      <c r="AP10" s="17"/>
      <c r="AQ10" s="17"/>
      <c r="AR10" s="17"/>
      <c r="AS10" s="17"/>
      <c r="AT10" s="22"/>
      <c r="AU10" s="22"/>
      <c r="AV10" s="11"/>
      <c r="AW10" s="17"/>
      <c r="AX10" s="11"/>
      <c r="AY10" s="11"/>
      <c r="AZ10" s="11"/>
      <c r="BA10" s="29"/>
      <c r="BB10" s="11"/>
      <c r="BC10" s="29"/>
      <c r="BD10" s="29"/>
      <c r="BE10" s="29"/>
      <c r="BF10" s="29"/>
      <c r="BG10" s="11"/>
      <c r="BH10" s="11"/>
      <c r="BI10" s="11"/>
      <c r="BJ10" s="29"/>
      <c r="BK10" s="11"/>
      <c r="BL10" s="43"/>
      <c r="BM10" s="17"/>
      <c r="BN10" s="11"/>
      <c r="BO10" s="11"/>
      <c r="BP10" s="29"/>
      <c r="BQ10" s="29"/>
      <c r="BR10" s="29"/>
      <c r="BS10" s="29"/>
      <c r="BT10" s="29"/>
      <c r="BU10" s="11"/>
      <c r="BV10" s="29"/>
      <c r="BW10" s="29"/>
      <c r="BX10" s="29"/>
      <c r="BY10" s="29"/>
      <c r="BZ10" s="17"/>
      <c r="CA10" s="22"/>
      <c r="CB10" s="17"/>
      <c r="CC10" s="22"/>
      <c r="CD10" s="22"/>
      <c r="CE10" s="22"/>
      <c r="CF10" s="17"/>
      <c r="CG10" s="11"/>
      <c r="CH10" s="11"/>
      <c r="CI10" s="11"/>
      <c r="CJ10" s="29"/>
      <c r="CK10" s="29"/>
      <c r="CL10" s="22"/>
      <c r="CM10" s="29"/>
      <c r="CN10" s="29"/>
      <c r="CO10" s="29"/>
      <c r="CP10" s="29"/>
      <c r="CQ10" s="29"/>
      <c r="CR10" s="29"/>
      <c r="CS10" s="17"/>
      <c r="CT10" s="17"/>
      <c r="CU10" s="17"/>
      <c r="CV10" s="17"/>
      <c r="CW10" s="30"/>
      <c r="CX10" s="44"/>
      <c r="CY10" s="29"/>
      <c r="CZ10" s="22"/>
      <c r="DA10" s="22"/>
      <c r="DB10" s="22"/>
      <c r="DC10" s="22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43"/>
      <c r="DY10" s="43"/>
      <c r="DZ10" s="43"/>
      <c r="EA10" s="43"/>
      <c r="EB10" s="11"/>
      <c r="EC10" s="12"/>
      <c r="ED10" s="29"/>
      <c r="EE10" s="12"/>
      <c r="EF10" s="29"/>
      <c r="EG10" s="29"/>
      <c r="EH10" s="45"/>
      <c r="EI10" s="29"/>
      <c r="EJ10" s="29"/>
      <c r="EK10" s="22"/>
      <c r="EL10" s="22"/>
      <c r="EM10" s="11"/>
      <c r="EN10" s="11"/>
      <c r="EO10" s="11"/>
      <c r="EP10" s="12"/>
      <c r="EQ10" s="12"/>
      <c r="ER10" s="22"/>
      <c r="ES10" s="22"/>
      <c r="ET10" s="22"/>
      <c r="EU10" s="22"/>
      <c r="EV10" s="11"/>
      <c r="EW10" s="11"/>
      <c r="EX10" s="11"/>
      <c r="EY10" s="11"/>
      <c r="EZ10" s="13"/>
      <c r="FA10" s="13"/>
      <c r="FB10" s="13"/>
      <c r="FC10" s="13"/>
      <c r="FD10" s="13"/>
      <c r="FE10" s="13"/>
    </row>
    <row r="11" spans="1:161" s="14" customFormat="1" ht="20.100000000000001" hidden="1" customHeight="1" x14ac:dyDescent="0.25">
      <c r="A11" s="11"/>
      <c r="B11" s="11"/>
      <c r="C11" s="11"/>
      <c r="D11" s="11"/>
      <c r="E11" s="11"/>
      <c r="F11" s="11"/>
      <c r="G11" s="62"/>
      <c r="H11" s="11"/>
      <c r="I11" s="11"/>
      <c r="J11" s="38"/>
      <c r="K11" s="11"/>
      <c r="L11" s="11"/>
      <c r="M11" s="11"/>
      <c r="N11" s="39"/>
      <c r="O11" s="40"/>
      <c r="P11" s="41"/>
      <c r="Q11" s="2"/>
      <c r="R11" s="27"/>
      <c r="S11" s="27"/>
      <c r="T11" s="42"/>
      <c r="U11" s="11"/>
      <c r="V11" s="11"/>
      <c r="W11" s="28"/>
      <c r="X11" s="63"/>
      <c r="Y11" s="28"/>
      <c r="Z11" s="28"/>
      <c r="AA11" s="11"/>
      <c r="AB11" s="11"/>
      <c r="AC11" s="11"/>
      <c r="AD11" s="11"/>
      <c r="AE11" s="11"/>
      <c r="AF11" s="11"/>
      <c r="AG11" s="11"/>
      <c r="AH11" s="17"/>
      <c r="AI11" s="17"/>
      <c r="AJ11" s="17"/>
      <c r="AK11" s="17"/>
      <c r="AL11" s="17"/>
      <c r="AM11" s="11"/>
      <c r="AN11" s="11"/>
      <c r="AO11" s="11"/>
      <c r="AP11" s="17"/>
      <c r="AQ11" s="17"/>
      <c r="AR11" s="17"/>
      <c r="AS11" s="17"/>
      <c r="AT11" s="46"/>
      <c r="AU11" s="22"/>
      <c r="AV11" s="11"/>
      <c r="AW11" s="17"/>
      <c r="AX11" s="11"/>
      <c r="AY11" s="11"/>
      <c r="AZ11" s="11"/>
      <c r="BA11" s="29"/>
      <c r="BB11" s="11"/>
      <c r="BC11" s="29"/>
      <c r="BD11" s="29"/>
      <c r="BE11" s="29"/>
      <c r="BF11" s="29"/>
      <c r="BG11" s="11"/>
      <c r="BH11" s="11"/>
      <c r="BI11" s="11"/>
      <c r="BJ11" s="29"/>
      <c r="BK11" s="11"/>
      <c r="BL11" s="43"/>
      <c r="BM11" s="17"/>
      <c r="BN11" s="11"/>
      <c r="BO11" s="11"/>
      <c r="BP11" s="29"/>
      <c r="BQ11" s="29"/>
      <c r="BR11" s="29"/>
      <c r="BS11" s="29"/>
      <c r="BT11" s="29"/>
      <c r="BU11" s="11"/>
      <c r="BV11" s="29"/>
      <c r="BW11" s="29"/>
      <c r="BX11" s="29"/>
      <c r="BY11" s="29"/>
      <c r="BZ11" s="17"/>
      <c r="CA11" s="22"/>
      <c r="CB11" s="17"/>
      <c r="CC11" s="22"/>
      <c r="CD11" s="22"/>
      <c r="CE11" s="22"/>
      <c r="CF11" s="17"/>
      <c r="CG11" s="11"/>
      <c r="CH11" s="11"/>
      <c r="CI11" s="11"/>
      <c r="CJ11" s="29"/>
      <c r="CK11" s="29"/>
      <c r="CL11" s="22"/>
      <c r="CM11" s="29"/>
      <c r="CN11" s="29"/>
      <c r="CO11" s="29"/>
      <c r="CP11" s="29"/>
      <c r="CQ11" s="29"/>
      <c r="CR11" s="29"/>
      <c r="CS11" s="17"/>
      <c r="CT11" s="17"/>
      <c r="CU11" s="17"/>
      <c r="CV11" s="17"/>
      <c r="CW11" s="30"/>
      <c r="CX11" s="44"/>
      <c r="CY11" s="29"/>
      <c r="CZ11" s="22"/>
      <c r="DA11" s="22"/>
      <c r="DB11" s="22"/>
      <c r="DC11" s="22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43"/>
      <c r="DY11" s="43"/>
      <c r="DZ11" s="43"/>
      <c r="EA11" s="43"/>
      <c r="EB11" s="11"/>
      <c r="EC11" s="12"/>
      <c r="ED11" s="29"/>
      <c r="EE11" s="12"/>
      <c r="EF11" s="29"/>
      <c r="EG11" s="29"/>
      <c r="EH11" s="45"/>
      <c r="EI11" s="29"/>
      <c r="EJ11" s="29"/>
      <c r="EK11" s="22"/>
      <c r="EL11" s="22"/>
      <c r="EM11" s="11"/>
      <c r="EN11" s="11"/>
      <c r="EO11" s="11"/>
      <c r="EP11" s="12"/>
      <c r="EQ11" s="12"/>
      <c r="ER11" s="22"/>
      <c r="ES11" s="22"/>
      <c r="ET11" s="22"/>
      <c r="EU11" s="22"/>
      <c r="EV11" s="11"/>
      <c r="EW11" s="11"/>
      <c r="EX11" s="11"/>
      <c r="EY11" s="11"/>
      <c r="EZ11" s="13"/>
      <c r="FA11" s="13"/>
      <c r="FB11" s="13"/>
      <c r="FC11" s="13"/>
      <c r="FD11" s="13"/>
      <c r="FE11" s="13"/>
    </row>
    <row r="12" spans="1:161" s="14" customFormat="1" ht="20.100000000000001" hidden="1" customHeight="1" x14ac:dyDescent="0.25">
      <c r="A12" s="11"/>
      <c r="B12" s="11"/>
      <c r="C12" s="11"/>
      <c r="D12" s="11"/>
      <c r="E12" s="11"/>
      <c r="F12" s="11"/>
      <c r="G12" s="62"/>
      <c r="H12" s="11"/>
      <c r="I12" s="11"/>
      <c r="J12" s="38"/>
      <c r="K12" s="11"/>
      <c r="L12" s="11"/>
      <c r="M12" s="11"/>
      <c r="N12" s="39"/>
      <c r="O12" s="40"/>
      <c r="P12" s="41"/>
      <c r="Q12" s="2"/>
      <c r="R12" s="27"/>
      <c r="S12" s="27"/>
      <c r="T12" s="42"/>
      <c r="U12" s="11"/>
      <c r="V12" s="11"/>
      <c r="W12" s="28"/>
      <c r="X12" s="63"/>
      <c r="Y12" s="28"/>
      <c r="Z12" s="28"/>
      <c r="AA12" s="11"/>
      <c r="AB12" s="11"/>
      <c r="AC12" s="11"/>
      <c r="AD12" s="11"/>
      <c r="AE12" s="11"/>
      <c r="AF12" s="11"/>
      <c r="AG12" s="11"/>
      <c r="AH12" s="17"/>
      <c r="AI12" s="17"/>
      <c r="AJ12" s="17"/>
      <c r="AK12" s="17"/>
      <c r="AL12" s="17"/>
      <c r="AM12" s="11"/>
      <c r="AN12" s="11"/>
      <c r="AO12" s="11"/>
      <c r="AP12" s="17"/>
      <c r="AQ12" s="17"/>
      <c r="AR12" s="17"/>
      <c r="AS12" s="17"/>
      <c r="AT12" s="22"/>
      <c r="AU12" s="22"/>
      <c r="AV12" s="11"/>
      <c r="AW12" s="17"/>
      <c r="AX12" s="11"/>
      <c r="AY12" s="11"/>
      <c r="AZ12" s="11"/>
      <c r="BA12" s="29"/>
      <c r="BB12" s="11"/>
      <c r="BC12" s="29"/>
      <c r="BD12" s="29"/>
      <c r="BE12" s="29"/>
      <c r="BF12" s="29"/>
      <c r="BG12" s="11"/>
      <c r="BH12" s="11"/>
      <c r="BI12" s="11"/>
      <c r="BJ12" s="29"/>
      <c r="BK12" s="11"/>
      <c r="BL12" s="43"/>
      <c r="BM12" s="17"/>
      <c r="BN12" s="11"/>
      <c r="BO12" s="11"/>
      <c r="BP12" s="29"/>
      <c r="BQ12" s="29"/>
      <c r="BR12" s="29"/>
      <c r="BS12" s="29"/>
      <c r="BT12" s="29"/>
      <c r="BU12" s="11"/>
      <c r="BV12" s="29"/>
      <c r="BW12" s="29"/>
      <c r="BX12" s="29"/>
      <c r="BY12" s="29"/>
      <c r="BZ12" s="17"/>
      <c r="CA12" s="22"/>
      <c r="CB12" s="17"/>
      <c r="CC12" s="22"/>
      <c r="CD12" s="22"/>
      <c r="CE12" s="22"/>
      <c r="CF12" s="17"/>
      <c r="CG12" s="11"/>
      <c r="CH12" s="11"/>
      <c r="CI12" s="11"/>
      <c r="CJ12" s="29"/>
      <c r="CK12" s="29"/>
      <c r="CL12" s="22"/>
      <c r="CM12" s="29"/>
      <c r="CN12" s="29"/>
      <c r="CO12" s="29"/>
      <c r="CP12" s="29"/>
      <c r="CQ12" s="29"/>
      <c r="CR12" s="29"/>
      <c r="CS12" s="17"/>
      <c r="CT12" s="17"/>
      <c r="CU12" s="17"/>
      <c r="CV12" s="17"/>
      <c r="CW12" s="30"/>
      <c r="CX12" s="44"/>
      <c r="CY12" s="29"/>
      <c r="CZ12" s="22"/>
      <c r="DA12" s="22"/>
      <c r="DB12" s="22"/>
      <c r="DC12" s="22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43"/>
      <c r="DY12" s="43"/>
      <c r="DZ12" s="43"/>
      <c r="EA12" s="43"/>
      <c r="EB12" s="11"/>
      <c r="EC12" s="12"/>
      <c r="ED12" s="29"/>
      <c r="EE12" s="12"/>
      <c r="EF12" s="29"/>
      <c r="EG12" s="29"/>
      <c r="EH12" s="45"/>
      <c r="EI12" s="29"/>
      <c r="EJ12" s="29"/>
      <c r="EK12" s="22"/>
      <c r="EL12" s="22"/>
      <c r="EM12" s="11"/>
      <c r="EN12" s="11"/>
      <c r="EO12" s="11"/>
      <c r="EP12" s="12"/>
      <c r="EQ12" s="12"/>
      <c r="ER12" s="22"/>
      <c r="ES12" s="22"/>
      <c r="ET12" s="22"/>
      <c r="EU12" s="22"/>
      <c r="EV12" s="11"/>
      <c r="EW12" s="11"/>
      <c r="EX12" s="11"/>
      <c r="EY12" s="11"/>
      <c r="EZ12" s="13"/>
      <c r="FA12" s="13"/>
      <c r="FB12" s="13"/>
      <c r="FC12" s="13"/>
      <c r="FD12" s="13"/>
      <c r="FE12" s="13"/>
    </row>
    <row r="13" spans="1:161" s="14" customFormat="1" ht="20.100000000000001" hidden="1" customHeight="1" x14ac:dyDescent="0.25">
      <c r="A13" s="11"/>
      <c r="B13" s="11"/>
      <c r="C13" s="11"/>
      <c r="D13" s="11"/>
      <c r="E13" s="11"/>
      <c r="F13" s="11"/>
      <c r="G13" s="62"/>
      <c r="H13" s="11"/>
      <c r="I13" s="11"/>
      <c r="J13" s="38"/>
      <c r="K13" s="11"/>
      <c r="L13" s="11"/>
      <c r="M13" s="11"/>
      <c r="N13" s="39"/>
      <c r="O13" s="40"/>
      <c r="P13" s="41"/>
      <c r="Q13" s="2"/>
      <c r="R13" s="27"/>
      <c r="S13" s="27"/>
      <c r="T13" s="42"/>
      <c r="U13" s="11"/>
      <c r="V13" s="11"/>
      <c r="W13" s="28"/>
      <c r="X13" s="63"/>
      <c r="Y13" s="28"/>
      <c r="Z13" s="28"/>
      <c r="AA13" s="11"/>
      <c r="AB13" s="11"/>
      <c r="AC13" s="11"/>
      <c r="AD13" s="11"/>
      <c r="AE13" s="11"/>
      <c r="AF13" s="11"/>
      <c r="AG13" s="11"/>
      <c r="AH13" s="17"/>
      <c r="AI13" s="17"/>
      <c r="AJ13" s="17"/>
      <c r="AK13" s="17"/>
      <c r="AL13" s="17"/>
      <c r="AM13" s="11"/>
      <c r="AN13" s="11"/>
      <c r="AO13" s="11"/>
      <c r="AP13" s="17"/>
      <c r="AQ13" s="17"/>
      <c r="AR13" s="17"/>
      <c r="AS13" s="17"/>
      <c r="AT13" s="22"/>
      <c r="AU13" s="22"/>
      <c r="AV13" s="11"/>
      <c r="AW13" s="17"/>
      <c r="AX13" s="11"/>
      <c r="AY13" s="11"/>
      <c r="AZ13" s="11"/>
      <c r="BA13" s="29"/>
      <c r="BB13" s="11"/>
      <c r="BC13" s="29"/>
      <c r="BD13" s="29"/>
      <c r="BE13" s="29"/>
      <c r="BF13" s="29"/>
      <c r="BG13" s="11"/>
      <c r="BH13" s="11"/>
      <c r="BI13" s="11"/>
      <c r="BJ13" s="29"/>
      <c r="BK13" s="11"/>
      <c r="BL13" s="43"/>
      <c r="BM13" s="17"/>
      <c r="BN13" s="11"/>
      <c r="BO13" s="11"/>
      <c r="BP13" s="29"/>
      <c r="BQ13" s="29"/>
      <c r="BR13" s="29"/>
      <c r="BS13" s="29"/>
      <c r="BT13" s="29"/>
      <c r="BU13" s="11"/>
      <c r="BV13" s="29"/>
      <c r="BW13" s="29"/>
      <c r="BX13" s="29"/>
      <c r="BY13" s="29"/>
      <c r="BZ13" s="17"/>
      <c r="CA13" s="22"/>
      <c r="CB13" s="17"/>
      <c r="CC13" s="22"/>
      <c r="CD13" s="22"/>
      <c r="CE13" s="22"/>
      <c r="CF13" s="17"/>
      <c r="CG13" s="11"/>
      <c r="CH13" s="11"/>
      <c r="CI13" s="11"/>
      <c r="CJ13" s="29"/>
      <c r="CK13" s="29"/>
      <c r="CL13" s="22"/>
      <c r="CM13" s="29"/>
      <c r="CN13" s="29"/>
      <c r="CO13" s="29"/>
      <c r="CP13" s="29"/>
      <c r="CQ13" s="29"/>
      <c r="CR13" s="29"/>
      <c r="CS13" s="17"/>
      <c r="CT13" s="17"/>
      <c r="CU13" s="17"/>
      <c r="CV13" s="17"/>
      <c r="CW13" s="30"/>
      <c r="CX13" s="44"/>
      <c r="CY13" s="29"/>
      <c r="CZ13" s="22"/>
      <c r="DA13" s="22"/>
      <c r="DB13" s="22"/>
      <c r="DC13" s="22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43"/>
      <c r="DY13" s="43"/>
      <c r="DZ13" s="43"/>
      <c r="EA13" s="43"/>
      <c r="EB13" s="11"/>
      <c r="EC13" s="12"/>
      <c r="ED13" s="29"/>
      <c r="EE13" s="12"/>
      <c r="EF13" s="29"/>
      <c r="EG13" s="29"/>
      <c r="EH13" s="45"/>
      <c r="EI13" s="29"/>
      <c r="EJ13" s="29"/>
      <c r="EK13" s="22"/>
      <c r="EL13" s="22"/>
      <c r="EM13" s="11"/>
      <c r="EN13" s="11"/>
      <c r="EO13" s="11"/>
      <c r="EP13" s="12"/>
      <c r="EQ13" s="12"/>
      <c r="ER13" s="22"/>
      <c r="ES13" s="22"/>
      <c r="ET13" s="22"/>
      <c r="EU13" s="22"/>
      <c r="EV13" s="11"/>
      <c r="EW13" s="11"/>
      <c r="EX13" s="11"/>
      <c r="EY13" s="11"/>
      <c r="EZ13" s="13"/>
      <c r="FA13" s="13"/>
      <c r="FB13" s="13"/>
      <c r="FC13" s="13"/>
      <c r="FD13" s="13"/>
      <c r="FE13" s="13"/>
    </row>
    <row r="14" spans="1:161" s="14" customFormat="1" ht="20.100000000000001" hidden="1" customHeight="1" x14ac:dyDescent="0.25">
      <c r="A14" s="11"/>
      <c r="B14" s="11"/>
      <c r="C14" s="11"/>
      <c r="D14" s="11"/>
      <c r="E14" s="11"/>
      <c r="F14" s="11"/>
      <c r="G14" s="62"/>
      <c r="H14" s="11"/>
      <c r="I14" s="11"/>
      <c r="J14" s="38"/>
      <c r="K14" s="11"/>
      <c r="L14" s="11"/>
      <c r="M14" s="11"/>
      <c r="N14" s="39"/>
      <c r="O14" s="40"/>
      <c r="P14" s="41"/>
      <c r="Q14" s="2"/>
      <c r="R14" s="27"/>
      <c r="S14" s="27"/>
      <c r="T14" s="42"/>
      <c r="U14" s="11"/>
      <c r="V14" s="11"/>
      <c r="W14" s="28"/>
      <c r="X14" s="63"/>
      <c r="Y14" s="28"/>
      <c r="Z14" s="28"/>
      <c r="AA14" s="11"/>
      <c r="AB14" s="11"/>
      <c r="AC14" s="11"/>
      <c r="AD14" s="11"/>
      <c r="AE14" s="11"/>
      <c r="AF14" s="11"/>
      <c r="AG14" s="11"/>
      <c r="AH14" s="17"/>
      <c r="AI14" s="17"/>
      <c r="AJ14" s="17"/>
      <c r="AK14" s="17"/>
      <c r="AL14" s="17"/>
      <c r="AM14" s="11"/>
      <c r="AN14" s="11"/>
      <c r="AO14" s="11"/>
      <c r="AP14" s="17"/>
      <c r="AQ14" s="17"/>
      <c r="AR14" s="17"/>
      <c r="AS14" s="17"/>
      <c r="AT14" s="46"/>
      <c r="AU14" s="22"/>
      <c r="AV14" s="11"/>
      <c r="AW14" s="17"/>
      <c r="AX14" s="11"/>
      <c r="AY14" s="11"/>
      <c r="AZ14" s="11"/>
      <c r="BA14" s="29"/>
      <c r="BB14" s="11"/>
      <c r="BC14" s="29"/>
      <c r="BD14" s="29"/>
      <c r="BE14" s="29"/>
      <c r="BF14" s="29"/>
      <c r="BG14" s="11"/>
      <c r="BH14" s="11"/>
      <c r="BI14" s="11"/>
      <c r="BJ14" s="29"/>
      <c r="BK14" s="11"/>
      <c r="BL14" s="43"/>
      <c r="BM14" s="17"/>
      <c r="BN14" s="11"/>
      <c r="BO14" s="11"/>
      <c r="BP14" s="29"/>
      <c r="BQ14" s="29"/>
      <c r="BR14" s="29"/>
      <c r="BS14" s="29"/>
      <c r="BT14" s="29"/>
      <c r="BU14" s="11"/>
      <c r="BV14" s="29"/>
      <c r="BW14" s="29"/>
      <c r="BX14" s="29"/>
      <c r="BY14" s="29"/>
      <c r="BZ14" s="17"/>
      <c r="CA14" s="22"/>
      <c r="CB14" s="17"/>
      <c r="CC14" s="22"/>
      <c r="CD14" s="22"/>
      <c r="CE14" s="22"/>
      <c r="CF14" s="17"/>
      <c r="CG14" s="11"/>
      <c r="CH14" s="11"/>
      <c r="CI14" s="11"/>
      <c r="CJ14" s="29"/>
      <c r="CK14" s="29"/>
      <c r="CL14" s="22"/>
      <c r="CM14" s="29"/>
      <c r="CN14" s="29"/>
      <c r="CO14" s="29"/>
      <c r="CP14" s="29"/>
      <c r="CQ14" s="29"/>
      <c r="CR14" s="29"/>
      <c r="CS14" s="17"/>
      <c r="CT14" s="17"/>
      <c r="CU14" s="17"/>
      <c r="CV14" s="17"/>
      <c r="CW14" s="30"/>
      <c r="CX14" s="44"/>
      <c r="CY14" s="29"/>
      <c r="CZ14" s="22"/>
      <c r="DA14" s="22"/>
      <c r="DB14" s="22"/>
      <c r="DC14" s="22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43"/>
      <c r="DY14" s="43"/>
      <c r="DZ14" s="43"/>
      <c r="EA14" s="43"/>
      <c r="EB14" s="11"/>
      <c r="EC14" s="12"/>
      <c r="ED14" s="29"/>
      <c r="EE14" s="12"/>
      <c r="EF14" s="29"/>
      <c r="EG14" s="29"/>
      <c r="EH14" s="45"/>
      <c r="EI14" s="29"/>
      <c r="EJ14" s="29"/>
      <c r="EK14" s="22"/>
      <c r="EL14" s="22"/>
      <c r="EM14" s="11"/>
      <c r="EN14" s="11"/>
      <c r="EO14" s="11"/>
      <c r="EP14" s="12"/>
      <c r="EQ14" s="12"/>
      <c r="ER14" s="22"/>
      <c r="ES14" s="22"/>
      <c r="ET14" s="22"/>
      <c r="EU14" s="22"/>
      <c r="EV14" s="11"/>
      <c r="EW14" s="11"/>
      <c r="EX14" s="11"/>
      <c r="EY14" s="11"/>
      <c r="EZ14" s="13"/>
      <c r="FA14" s="13"/>
      <c r="FB14" s="13"/>
      <c r="FC14" s="13"/>
      <c r="FD14" s="13"/>
      <c r="FE14" s="13"/>
    </row>
    <row r="15" spans="1:161" s="14" customFormat="1" ht="20.100000000000001" hidden="1" customHeight="1" x14ac:dyDescent="0.25">
      <c r="A15" s="11"/>
      <c r="B15" s="11"/>
      <c r="C15" s="11"/>
      <c r="D15" s="11"/>
      <c r="E15" s="11"/>
      <c r="F15" s="11"/>
      <c r="G15" s="62"/>
      <c r="H15" s="11"/>
      <c r="I15" s="11"/>
      <c r="J15" s="38"/>
      <c r="K15" s="11"/>
      <c r="L15" s="11"/>
      <c r="M15" s="11"/>
      <c r="N15" s="39"/>
      <c r="O15" s="40"/>
      <c r="P15" s="41"/>
      <c r="Q15" s="2"/>
      <c r="R15" s="27"/>
      <c r="S15" s="27"/>
      <c r="T15" s="42"/>
      <c r="U15" s="11"/>
      <c r="V15" s="11"/>
      <c r="W15" s="28"/>
      <c r="X15" s="63"/>
      <c r="Y15" s="28"/>
      <c r="Z15" s="28"/>
      <c r="AA15" s="11"/>
      <c r="AB15" s="11"/>
      <c r="AC15" s="11"/>
      <c r="AD15" s="11"/>
      <c r="AE15" s="11"/>
      <c r="AF15" s="11"/>
      <c r="AG15" s="11"/>
      <c r="AH15" s="17"/>
      <c r="AI15" s="17"/>
      <c r="AJ15" s="17"/>
      <c r="AK15" s="17"/>
      <c r="AL15" s="17"/>
      <c r="AM15" s="11"/>
      <c r="AN15" s="11"/>
      <c r="AO15" s="11"/>
      <c r="AP15" s="17"/>
      <c r="AQ15" s="17"/>
      <c r="AR15" s="17"/>
      <c r="AS15" s="17"/>
      <c r="AT15" s="22"/>
      <c r="AU15" s="22"/>
      <c r="AV15" s="11"/>
      <c r="AW15" s="17"/>
      <c r="AX15" s="11"/>
      <c r="AY15" s="11"/>
      <c r="AZ15" s="11"/>
      <c r="BA15" s="29"/>
      <c r="BB15" s="11"/>
      <c r="BC15" s="29"/>
      <c r="BD15" s="29"/>
      <c r="BE15" s="29"/>
      <c r="BF15" s="29"/>
      <c r="BG15" s="11"/>
      <c r="BH15" s="11"/>
      <c r="BI15" s="11"/>
      <c r="BJ15" s="29"/>
      <c r="BK15" s="11"/>
      <c r="BL15" s="43"/>
      <c r="BM15" s="17"/>
      <c r="BN15" s="11"/>
      <c r="BO15" s="11"/>
      <c r="BP15" s="29"/>
      <c r="BQ15" s="29"/>
      <c r="BR15" s="29"/>
      <c r="BS15" s="29"/>
      <c r="BT15" s="29"/>
      <c r="BU15" s="11"/>
      <c r="BV15" s="29"/>
      <c r="BW15" s="29"/>
      <c r="BX15" s="29"/>
      <c r="BY15" s="29"/>
      <c r="BZ15" s="17"/>
      <c r="CA15" s="22"/>
      <c r="CB15" s="17"/>
      <c r="CC15" s="22"/>
      <c r="CD15" s="22"/>
      <c r="CE15" s="22"/>
      <c r="CF15" s="17"/>
      <c r="CG15" s="11"/>
      <c r="CH15" s="11"/>
      <c r="CI15" s="11"/>
      <c r="CJ15" s="29"/>
      <c r="CK15" s="29"/>
      <c r="CL15" s="22"/>
      <c r="CM15" s="29"/>
      <c r="CN15" s="29"/>
      <c r="CO15" s="29"/>
      <c r="CP15" s="29"/>
      <c r="CQ15" s="29"/>
      <c r="CR15" s="29"/>
      <c r="CS15" s="17"/>
      <c r="CT15" s="17"/>
      <c r="CU15" s="17"/>
      <c r="CV15" s="17"/>
      <c r="CW15" s="30"/>
      <c r="CX15" s="44"/>
      <c r="CY15" s="29"/>
      <c r="CZ15" s="22"/>
      <c r="DA15" s="22"/>
      <c r="DB15" s="22"/>
      <c r="DC15" s="22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43"/>
      <c r="DY15" s="43"/>
      <c r="DZ15" s="43"/>
      <c r="EA15" s="43"/>
      <c r="EB15" s="11"/>
      <c r="EC15" s="12"/>
      <c r="ED15" s="29"/>
      <c r="EE15" s="12"/>
      <c r="EF15" s="29"/>
      <c r="EG15" s="29"/>
      <c r="EH15" s="45"/>
      <c r="EI15" s="29"/>
      <c r="EJ15" s="29"/>
      <c r="EK15" s="22"/>
      <c r="EL15" s="22"/>
      <c r="EM15" s="11"/>
      <c r="EN15" s="11"/>
      <c r="EO15" s="11"/>
      <c r="EP15" s="12"/>
      <c r="EQ15" s="12"/>
      <c r="ER15" s="22"/>
      <c r="ES15" s="22"/>
      <c r="ET15" s="22"/>
      <c r="EU15" s="22"/>
      <c r="EV15" s="11"/>
      <c r="EW15" s="11"/>
      <c r="EX15" s="11"/>
      <c r="EY15" s="11"/>
      <c r="EZ15" s="13"/>
      <c r="FA15" s="13"/>
      <c r="FB15" s="13"/>
      <c r="FC15" s="13"/>
      <c r="FD15" s="13"/>
      <c r="FE15" s="13"/>
    </row>
    <row r="16" spans="1:161" s="14" customFormat="1" ht="20.100000000000001" hidden="1" customHeight="1" x14ac:dyDescent="0.25">
      <c r="A16" s="11"/>
      <c r="B16" s="11"/>
      <c r="C16" s="11"/>
      <c r="D16" s="11"/>
      <c r="E16" s="11"/>
      <c r="F16" s="11"/>
      <c r="G16" s="62"/>
      <c r="H16" s="11"/>
      <c r="I16" s="11"/>
      <c r="J16" s="38"/>
      <c r="K16" s="11"/>
      <c r="L16" s="11"/>
      <c r="M16" s="11"/>
      <c r="N16" s="39"/>
      <c r="O16" s="40"/>
      <c r="P16" s="41"/>
      <c r="Q16" s="2"/>
      <c r="R16" s="27"/>
      <c r="S16" s="27"/>
      <c r="T16" s="42"/>
      <c r="U16" s="11"/>
      <c r="V16" s="11"/>
      <c r="W16" s="28"/>
      <c r="X16" s="63"/>
      <c r="Y16" s="28"/>
      <c r="Z16" s="28"/>
      <c r="AA16" s="11"/>
      <c r="AB16" s="11"/>
      <c r="AC16" s="11"/>
      <c r="AD16" s="11"/>
      <c r="AE16" s="11"/>
      <c r="AF16" s="11"/>
      <c r="AG16" s="11"/>
      <c r="AH16" s="17"/>
      <c r="AI16" s="17"/>
      <c r="AJ16" s="17"/>
      <c r="AK16" s="17"/>
      <c r="AL16" s="17"/>
      <c r="AM16" s="11"/>
      <c r="AN16" s="11"/>
      <c r="AO16" s="11"/>
      <c r="AP16" s="17"/>
      <c r="AQ16" s="17"/>
      <c r="AR16" s="17"/>
      <c r="AS16" s="17"/>
      <c r="AT16" s="22"/>
      <c r="AU16" s="22"/>
      <c r="AV16" s="11"/>
      <c r="AW16" s="17"/>
      <c r="AX16" s="11"/>
      <c r="AY16" s="11"/>
      <c r="AZ16" s="11"/>
      <c r="BA16" s="29"/>
      <c r="BB16" s="11"/>
      <c r="BC16" s="29"/>
      <c r="BD16" s="29"/>
      <c r="BE16" s="29"/>
      <c r="BF16" s="29"/>
      <c r="BG16" s="11"/>
      <c r="BH16" s="11"/>
      <c r="BI16" s="11"/>
      <c r="BJ16" s="29"/>
      <c r="BK16" s="11"/>
      <c r="BL16" s="43"/>
      <c r="BM16" s="17"/>
      <c r="BN16" s="11"/>
      <c r="BO16" s="11"/>
      <c r="BP16" s="29"/>
      <c r="BQ16" s="29"/>
      <c r="BR16" s="29"/>
      <c r="BS16" s="29"/>
      <c r="BT16" s="29"/>
      <c r="BU16" s="11"/>
      <c r="BV16" s="29"/>
      <c r="BW16" s="29"/>
      <c r="BX16" s="29"/>
      <c r="BY16" s="29"/>
      <c r="BZ16" s="17"/>
      <c r="CA16" s="22"/>
      <c r="CB16" s="17"/>
      <c r="CC16" s="22"/>
      <c r="CD16" s="22"/>
      <c r="CE16" s="22"/>
      <c r="CF16" s="17"/>
      <c r="CG16" s="11"/>
      <c r="CH16" s="11"/>
      <c r="CI16" s="11"/>
      <c r="CJ16" s="29"/>
      <c r="CK16" s="29"/>
      <c r="CL16" s="22"/>
      <c r="CM16" s="29"/>
      <c r="CN16" s="29"/>
      <c r="CO16" s="29"/>
      <c r="CP16" s="29"/>
      <c r="CQ16" s="29"/>
      <c r="CR16" s="29"/>
      <c r="CS16" s="17"/>
      <c r="CT16" s="17"/>
      <c r="CU16" s="17"/>
      <c r="CV16" s="17"/>
      <c r="CW16" s="30"/>
      <c r="CX16" s="44"/>
      <c r="CY16" s="29"/>
      <c r="CZ16" s="22"/>
      <c r="DA16" s="22"/>
      <c r="DB16" s="22"/>
      <c r="DC16" s="22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43"/>
      <c r="DY16" s="43"/>
      <c r="DZ16" s="43"/>
      <c r="EA16" s="43"/>
      <c r="EB16" s="11"/>
      <c r="EC16" s="12"/>
      <c r="ED16" s="29"/>
      <c r="EE16" s="12"/>
      <c r="EF16" s="29"/>
      <c r="EG16" s="29"/>
      <c r="EH16" s="45"/>
      <c r="EI16" s="29"/>
      <c r="EJ16" s="29"/>
      <c r="EK16" s="22"/>
      <c r="EL16" s="22"/>
      <c r="EM16" s="11"/>
      <c r="EN16" s="11"/>
      <c r="EO16" s="11"/>
      <c r="EP16" s="12"/>
      <c r="EQ16" s="12"/>
      <c r="ER16" s="22"/>
      <c r="ES16" s="22"/>
      <c r="ET16" s="22"/>
      <c r="EU16" s="22"/>
      <c r="EV16" s="11"/>
      <c r="EW16" s="11"/>
      <c r="EX16" s="11"/>
      <c r="EY16" s="11"/>
      <c r="EZ16" s="13"/>
      <c r="FA16" s="13"/>
      <c r="FB16" s="13"/>
      <c r="FC16" s="13"/>
      <c r="FD16" s="13"/>
      <c r="FE16" s="13"/>
    </row>
    <row r="17" spans="1:162" s="14" customFormat="1" ht="20.100000000000001" hidden="1" customHeight="1" x14ac:dyDescent="0.25">
      <c r="A17" s="11"/>
      <c r="B17" s="11"/>
      <c r="C17" s="11"/>
      <c r="D17" s="11"/>
      <c r="E17" s="11"/>
      <c r="F17" s="11"/>
      <c r="G17" s="62"/>
      <c r="H17" s="11"/>
      <c r="I17" s="11"/>
      <c r="J17" s="38"/>
      <c r="K17" s="11"/>
      <c r="L17" s="11"/>
      <c r="M17" s="11"/>
      <c r="N17" s="39"/>
      <c r="O17" s="40"/>
      <c r="P17" s="41"/>
      <c r="Q17" s="2"/>
      <c r="R17" s="27"/>
      <c r="S17" s="27"/>
      <c r="T17" s="42"/>
      <c r="U17" s="11"/>
      <c r="V17" s="11"/>
      <c r="W17" s="28"/>
      <c r="X17" s="63"/>
      <c r="Y17" s="28"/>
      <c r="Z17" s="28"/>
      <c r="AA17" s="11"/>
      <c r="AB17" s="11"/>
      <c r="AC17" s="11"/>
      <c r="AD17" s="11"/>
      <c r="AE17" s="11"/>
      <c r="AF17" s="11"/>
      <c r="AG17" s="11"/>
      <c r="AH17" s="17"/>
      <c r="AI17" s="17"/>
      <c r="AJ17" s="17"/>
      <c r="AK17" s="17"/>
      <c r="AL17" s="17"/>
      <c r="AM17" s="11"/>
      <c r="AN17" s="11"/>
      <c r="AO17" s="11"/>
      <c r="AP17" s="17"/>
      <c r="AQ17" s="17"/>
      <c r="AR17" s="17"/>
      <c r="AS17" s="17"/>
      <c r="AT17" s="22"/>
      <c r="AU17" s="22"/>
      <c r="AV17" s="11"/>
      <c r="AW17" s="17"/>
      <c r="AX17" s="11"/>
      <c r="AY17" s="11"/>
      <c r="AZ17" s="11"/>
      <c r="BA17" s="29"/>
      <c r="BB17" s="11"/>
      <c r="BC17" s="29"/>
      <c r="BD17" s="29"/>
      <c r="BE17" s="29"/>
      <c r="BF17" s="29"/>
      <c r="BG17" s="11"/>
      <c r="BH17" s="11"/>
      <c r="BI17" s="11"/>
      <c r="BJ17" s="29"/>
      <c r="BK17" s="11"/>
      <c r="BL17" s="43"/>
      <c r="BM17" s="17"/>
      <c r="BN17" s="11"/>
      <c r="BO17" s="11"/>
      <c r="BP17" s="29"/>
      <c r="BQ17" s="29"/>
      <c r="BR17" s="29"/>
      <c r="BS17" s="29"/>
      <c r="BT17" s="29"/>
      <c r="BU17" s="11"/>
      <c r="BV17" s="29"/>
      <c r="BW17" s="29"/>
      <c r="BX17" s="29"/>
      <c r="BY17" s="29"/>
      <c r="BZ17" s="17"/>
      <c r="CA17" s="22"/>
      <c r="CB17" s="17"/>
      <c r="CC17" s="22"/>
      <c r="CD17" s="22"/>
      <c r="CE17" s="22"/>
      <c r="CF17" s="17"/>
      <c r="CG17" s="11"/>
      <c r="CH17" s="11"/>
      <c r="CI17" s="11"/>
      <c r="CJ17" s="29"/>
      <c r="CK17" s="29"/>
      <c r="CL17" s="22"/>
      <c r="CM17" s="29"/>
      <c r="CN17" s="29"/>
      <c r="CO17" s="29"/>
      <c r="CP17" s="29"/>
      <c r="CQ17" s="29"/>
      <c r="CR17" s="29"/>
      <c r="CS17" s="17"/>
      <c r="CT17" s="17"/>
      <c r="CU17" s="17"/>
      <c r="CV17" s="17"/>
      <c r="CW17" s="30"/>
      <c r="CX17" s="44"/>
      <c r="CY17" s="29"/>
      <c r="CZ17" s="22"/>
      <c r="DA17" s="22"/>
      <c r="DB17" s="22"/>
      <c r="DC17" s="22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43"/>
      <c r="DY17" s="43"/>
      <c r="DZ17" s="43"/>
      <c r="EA17" s="43"/>
      <c r="EB17" s="11"/>
      <c r="EC17" s="12"/>
      <c r="ED17" s="29"/>
      <c r="EE17" s="12"/>
      <c r="EF17" s="29"/>
      <c r="EG17" s="29"/>
      <c r="EH17" s="45"/>
      <c r="EI17" s="29"/>
      <c r="EJ17" s="29"/>
      <c r="EK17" s="22"/>
      <c r="EL17" s="22"/>
      <c r="EM17" s="11"/>
      <c r="EN17" s="11"/>
      <c r="EO17" s="11"/>
      <c r="EP17" s="12"/>
      <c r="EQ17" s="12"/>
      <c r="ER17" s="22"/>
      <c r="ES17" s="22"/>
      <c r="ET17" s="22"/>
      <c r="EU17" s="22"/>
      <c r="EV17" s="11"/>
      <c r="EW17" s="11"/>
      <c r="EX17" s="11"/>
      <c r="EY17" s="11"/>
      <c r="EZ17" s="13"/>
      <c r="FA17" s="13"/>
      <c r="FB17" s="13"/>
      <c r="FC17" s="13"/>
      <c r="FD17" s="13"/>
      <c r="FE17" s="13"/>
    </row>
    <row r="18" spans="1:162" s="14" customFormat="1" ht="20.100000000000001" hidden="1" customHeight="1" x14ac:dyDescent="0.25">
      <c r="A18" s="11"/>
      <c r="B18" s="11"/>
      <c r="C18" s="11"/>
      <c r="D18" s="11"/>
      <c r="E18" s="11"/>
      <c r="F18" s="11"/>
      <c r="G18" s="62"/>
      <c r="H18" s="11"/>
      <c r="I18" s="11"/>
      <c r="J18" s="38"/>
      <c r="K18" s="11"/>
      <c r="L18" s="11"/>
      <c r="M18" s="11"/>
      <c r="N18" s="39"/>
      <c r="O18" s="47"/>
      <c r="P18" s="41"/>
      <c r="Q18" s="2"/>
      <c r="R18" s="27"/>
      <c r="S18" s="27"/>
      <c r="T18" s="42"/>
      <c r="U18" s="11"/>
      <c r="V18" s="11"/>
      <c r="W18" s="28"/>
      <c r="X18" s="63"/>
      <c r="Y18" s="28"/>
      <c r="Z18" s="28"/>
      <c r="AA18" s="11"/>
      <c r="AB18" s="11"/>
      <c r="AC18" s="11"/>
      <c r="AD18" s="11"/>
      <c r="AE18" s="11"/>
      <c r="AF18" s="11"/>
      <c r="AG18" s="11"/>
      <c r="AH18" s="17"/>
      <c r="AI18" s="17"/>
      <c r="AJ18" s="17"/>
      <c r="AK18" s="17"/>
      <c r="AL18" s="17"/>
      <c r="AM18" s="11"/>
      <c r="AN18" s="11"/>
      <c r="AO18" s="11"/>
      <c r="AP18" s="17"/>
      <c r="AQ18" s="17"/>
      <c r="AR18" s="17"/>
      <c r="AS18" s="17"/>
      <c r="AT18" s="22"/>
      <c r="AU18" s="22"/>
      <c r="AV18" s="11"/>
      <c r="AW18" s="17"/>
      <c r="AX18" s="11"/>
      <c r="AY18" s="11"/>
      <c r="AZ18" s="11"/>
      <c r="BA18" s="29"/>
      <c r="BB18" s="11"/>
      <c r="BC18" s="29"/>
      <c r="BD18" s="29"/>
      <c r="BE18" s="29"/>
      <c r="BF18" s="29"/>
      <c r="BG18" s="11"/>
      <c r="BH18" s="11"/>
      <c r="BI18" s="11"/>
      <c r="BJ18" s="29"/>
      <c r="BK18" s="11"/>
      <c r="BL18" s="43"/>
      <c r="BM18" s="17"/>
      <c r="BN18" s="11"/>
      <c r="BO18" s="11"/>
      <c r="BP18" s="29"/>
      <c r="BQ18" s="29"/>
      <c r="BR18" s="29"/>
      <c r="BS18" s="29"/>
      <c r="BT18" s="29"/>
      <c r="BU18" s="11"/>
      <c r="BV18" s="29"/>
      <c r="BW18" s="29"/>
      <c r="BX18" s="29"/>
      <c r="BY18" s="29"/>
      <c r="BZ18" s="17"/>
      <c r="CA18" s="22"/>
      <c r="CB18" s="17"/>
      <c r="CC18" s="22"/>
      <c r="CD18" s="22"/>
      <c r="CE18" s="22"/>
      <c r="CF18" s="17"/>
      <c r="CG18" s="11"/>
      <c r="CH18" s="11"/>
      <c r="CI18" s="11"/>
      <c r="CJ18" s="29"/>
      <c r="CK18" s="29"/>
      <c r="CL18" s="22"/>
      <c r="CM18" s="29"/>
      <c r="CN18" s="29"/>
      <c r="CO18" s="29"/>
      <c r="CP18" s="29"/>
      <c r="CQ18" s="29"/>
      <c r="CR18" s="29"/>
      <c r="CS18" s="17"/>
      <c r="CT18" s="17"/>
      <c r="CU18" s="17"/>
      <c r="CV18" s="17"/>
      <c r="CW18" s="30"/>
      <c r="CX18" s="44"/>
      <c r="CY18" s="29"/>
      <c r="CZ18" s="22"/>
      <c r="DA18" s="22"/>
      <c r="DB18" s="22"/>
      <c r="DC18" s="22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43"/>
      <c r="DY18" s="43"/>
      <c r="DZ18" s="43"/>
      <c r="EA18" s="43"/>
      <c r="EB18" s="11"/>
      <c r="EC18" s="12"/>
      <c r="ED18" s="29"/>
      <c r="EE18" s="12"/>
      <c r="EF18" s="29"/>
      <c r="EG18" s="29"/>
      <c r="EH18" s="45"/>
      <c r="EI18" s="29"/>
      <c r="EJ18" s="29"/>
      <c r="EK18" s="22"/>
      <c r="EL18" s="22"/>
      <c r="EM18" s="11"/>
      <c r="EN18" s="11"/>
      <c r="EO18" s="11"/>
      <c r="EP18" s="12"/>
      <c r="EQ18" s="12"/>
      <c r="ER18" s="22"/>
      <c r="ES18" s="22"/>
      <c r="ET18" s="22"/>
      <c r="EU18" s="22"/>
      <c r="EV18" s="11"/>
      <c r="EW18" s="11"/>
      <c r="EX18" s="11"/>
      <c r="EY18" s="11"/>
      <c r="EZ18" s="13"/>
      <c r="FA18" s="13"/>
      <c r="FB18" s="13"/>
      <c r="FC18" s="13"/>
      <c r="FD18" s="13"/>
      <c r="FE18" s="13"/>
    </row>
    <row r="19" spans="1:162" s="14" customFormat="1" ht="20.100000000000001" customHeight="1" x14ac:dyDescent="0.25">
      <c r="A19" s="11">
        <v>15</v>
      </c>
      <c r="B19" s="11"/>
      <c r="C19" s="11">
        <f t="shared" ref="C5:C56" si="0">D19+E19</f>
        <v>12882880</v>
      </c>
      <c r="D19" s="11">
        <f t="shared" ref="D5:D56" si="1">(F19+G19+J19+I19)</f>
        <v>12578122</v>
      </c>
      <c r="E19" s="11">
        <f t="shared" ref="E5:E56" si="2">AE19+AF19</f>
        <v>304758</v>
      </c>
      <c r="F19" s="11">
        <v>985064</v>
      </c>
      <c r="G19" s="62">
        <v>2206652</v>
      </c>
      <c r="H19" s="11"/>
      <c r="I19" s="11">
        <v>0</v>
      </c>
      <c r="J19" s="38">
        <v>9386406</v>
      </c>
      <c r="K19" s="11"/>
      <c r="L19" s="11"/>
      <c r="M19" s="11">
        <v>304758</v>
      </c>
      <c r="N19" s="39">
        <v>15</v>
      </c>
      <c r="O19" s="40">
        <v>11</v>
      </c>
      <c r="P19" s="41">
        <v>104</v>
      </c>
      <c r="Q19" s="2">
        <v>11</v>
      </c>
      <c r="R19" s="27">
        <v>1</v>
      </c>
      <c r="S19" s="27">
        <v>34</v>
      </c>
      <c r="T19" s="42">
        <v>10</v>
      </c>
      <c r="U19" s="11">
        <v>1731</v>
      </c>
      <c r="V19" s="11">
        <v>7274</v>
      </c>
      <c r="W19" s="28">
        <v>232</v>
      </c>
      <c r="X19" s="63">
        <v>115</v>
      </c>
      <c r="Y19" s="28">
        <v>23</v>
      </c>
      <c r="Z19" s="28">
        <v>7</v>
      </c>
      <c r="AA19" s="11">
        <v>8</v>
      </c>
      <c r="AB19" s="11">
        <f t="shared" ref="AB5:AB56" si="3">AD19+AH19</f>
        <v>16773510</v>
      </c>
      <c r="AC19" s="11">
        <v>15</v>
      </c>
      <c r="AD19" s="11">
        <f t="shared" ref="AD5:AD56" si="4">SUM(AE19:AG19)</f>
        <v>396795</v>
      </c>
      <c r="AE19" s="11">
        <f t="shared" ref="AE5:AE56" si="5">M19-AF19</f>
        <v>301710</v>
      </c>
      <c r="AF19" s="11">
        <f t="shared" ref="AF5:AF56" si="6">M19*1%</f>
        <v>3048</v>
      </c>
      <c r="AG19" s="11">
        <f t="shared" ref="AG5:AG56" si="7">(AE19+AF19)*30.2%</f>
        <v>92037</v>
      </c>
      <c r="AH19" s="17">
        <f t="shared" ref="AH5:AH56" si="8">AI19+AM19+AP19+AK19+AL19+AN19+AO19+AR19+AS19+AJ19+AQ19</f>
        <v>16376715</v>
      </c>
      <c r="AI19" s="17">
        <f t="shared" ref="AI5:AI56" si="9">F19-AM19</f>
        <v>975213</v>
      </c>
      <c r="AJ19" s="17">
        <v>0</v>
      </c>
      <c r="AK19" s="17">
        <f t="shared" ref="AK5:AK56" si="10">G19-AN19</f>
        <v>2184585</v>
      </c>
      <c r="AL19" s="17">
        <f t="shared" ref="AL5:AL56" si="11">J19-AO19</f>
        <v>9292542</v>
      </c>
      <c r="AM19" s="11">
        <f t="shared" ref="AM5:AM36" si="12">F19*1%</f>
        <v>9851</v>
      </c>
      <c r="AN19" s="11">
        <f t="shared" ref="AN5:AN36" si="13">G19*1%</f>
        <v>22067</v>
      </c>
      <c r="AO19" s="11">
        <f t="shared" ref="AO5:AO56" si="14">J19*1%</f>
        <v>93864</v>
      </c>
      <c r="AP19" s="17">
        <f t="shared" ref="AP5:AP53" si="15">(AI19+AM19)*30.2%</f>
        <v>297489</v>
      </c>
      <c r="AQ19" s="17">
        <f t="shared" ref="AQ5:AQ53" si="16">AJ19*30.2%</f>
        <v>0</v>
      </c>
      <c r="AR19" s="17">
        <f t="shared" ref="AR5:AS36" si="17">(AK19+AN19)*30.2%</f>
        <v>666409</v>
      </c>
      <c r="AS19" s="17">
        <f t="shared" si="17"/>
        <v>2834695</v>
      </c>
      <c r="AT19" s="22">
        <f>5060+1140</f>
        <v>6200</v>
      </c>
      <c r="AU19" s="22">
        <v>0</v>
      </c>
      <c r="AV19" s="11"/>
      <c r="AW19" s="17">
        <f t="shared" ref="AW5:AW56" si="18">SUM(AX19:BL19)</f>
        <v>366668</v>
      </c>
      <c r="AX19" s="11">
        <f t="shared" ref="AX11:AX54" si="19">15000*B19</f>
        <v>0</v>
      </c>
      <c r="AY19" s="11">
        <f>5426*12</f>
        <v>65112</v>
      </c>
      <c r="AZ19" s="11"/>
      <c r="BA19" s="29"/>
      <c r="BB19" s="11">
        <f t="shared" ref="BB5:BB20" si="20">4500*12</f>
        <v>54000</v>
      </c>
      <c r="BC19" s="29">
        <f>3200*12+5200</f>
        <v>43600</v>
      </c>
      <c r="BD19" s="29">
        <v>50000</v>
      </c>
      <c r="BE19" s="29"/>
      <c r="BF19" s="29">
        <f t="shared" ref="BF5:BF56" si="21">1000*12</f>
        <v>12000</v>
      </c>
      <c r="BG19" s="11">
        <v>35000</v>
      </c>
      <c r="BH19" s="11">
        <f t="shared" ref="BH5:BH22" si="22">1000*15</f>
        <v>15000</v>
      </c>
      <c r="BI19" s="11">
        <f t="shared" ref="BI14:BI30" si="23">2500*3</f>
        <v>7500</v>
      </c>
      <c r="BJ19" s="29">
        <f t="shared" ref="BJ5:BJ24" si="24">V19*1.3</f>
        <v>9456</v>
      </c>
      <c r="BK19" s="11">
        <v>21000</v>
      </c>
      <c r="BL19" s="43">
        <f>13500*4</f>
        <v>54000</v>
      </c>
      <c r="BM19" s="17">
        <f t="shared" ref="BM5:BM36" si="25">SUM(BN19:BW19)</f>
        <v>1959053</v>
      </c>
      <c r="BN19" s="11">
        <v>1576800</v>
      </c>
      <c r="BO19" s="11">
        <f t="shared" ref="BO17:BO24" si="26">1128*12</f>
        <v>13536</v>
      </c>
      <c r="BP19" s="29">
        <f>6166*S19+8</f>
        <v>209652</v>
      </c>
      <c r="BQ19" s="29">
        <f t="shared" ref="BQ5:BQ55" si="27">2900*12</f>
        <v>34800</v>
      </c>
      <c r="BR19" s="29">
        <f>27*3415</f>
        <v>92205</v>
      </c>
      <c r="BS19" s="29">
        <f>9*1100</f>
        <v>9900</v>
      </c>
      <c r="BT19" s="29"/>
      <c r="BU19" s="11"/>
      <c r="BV19" s="29">
        <f t="shared" ref="BV5:BV56" si="28">1080*12</f>
        <v>12960</v>
      </c>
      <c r="BW19" s="29">
        <f t="shared" ref="BW14:BW24" si="29">2300*4</f>
        <v>9200</v>
      </c>
      <c r="BX19" s="29"/>
      <c r="BY19" s="29">
        <f t="shared" ref="BY5:BY36" si="30">10250*B19</f>
        <v>0</v>
      </c>
      <c r="BZ19" s="17">
        <f t="shared" ref="BZ5:BZ36" si="31">SUM(CA19:CE19)</f>
        <v>380185</v>
      </c>
      <c r="CA19" s="22">
        <v>355185</v>
      </c>
      <c r="CB19" s="17">
        <f t="shared" ref="CB11:CB52" si="32">6200*B19</f>
        <v>0</v>
      </c>
      <c r="CC19" s="22">
        <v>25000</v>
      </c>
      <c r="CD19" s="22"/>
      <c r="CE19" s="22"/>
      <c r="CF19" s="17">
        <f t="shared" ref="CF5:CF56" si="33">CG19+CJ19</f>
        <v>266834</v>
      </c>
      <c r="CG19" s="11">
        <f t="shared" ref="CG5:CG36" si="34">((W19)*1319.34-CL19)</f>
        <v>266834</v>
      </c>
      <c r="CH19" s="11">
        <f t="shared" ref="CH6:CH56" si="35">CF19-CI19</f>
        <v>80050</v>
      </c>
      <c r="CI19" s="11">
        <f t="shared" ref="CI5:CI56" si="36">CG19*70%</f>
        <v>186784</v>
      </c>
      <c r="CJ19" s="29"/>
      <c r="CK19" s="29">
        <f t="shared" ref="CK5:CK56" si="37">CL19+CP19</f>
        <v>61813</v>
      </c>
      <c r="CL19" s="22">
        <f t="shared" ref="CL5:CL56" si="38">SUM(CM19:CO19)</f>
        <v>39253</v>
      </c>
      <c r="CM19" s="29">
        <v>9469</v>
      </c>
      <c r="CN19" s="29">
        <v>17584</v>
      </c>
      <c r="CO19" s="29">
        <v>12200</v>
      </c>
      <c r="CP19" s="29">
        <f t="shared" ref="CP5:CP56" si="39">SUM(CQ19:CZ19)</f>
        <v>22560</v>
      </c>
      <c r="CQ19" s="29">
        <f t="shared" ref="CQ11:CQ56" si="40">R19*5000</f>
        <v>5000</v>
      </c>
      <c r="CR19" s="29">
        <v>0</v>
      </c>
      <c r="CS19" s="17">
        <f t="shared" ref="CS5:CS36" si="41">U19*3.5</f>
        <v>6059</v>
      </c>
      <c r="CT19" s="17">
        <f t="shared" ref="CT5:CT36" si="42">V19*1.1</f>
        <v>8001</v>
      </c>
      <c r="CU19" s="17">
        <v>3500</v>
      </c>
      <c r="CV19" s="17"/>
      <c r="CW19" s="30"/>
      <c r="CX19" s="44">
        <f t="shared" ref="CX11:CX54" si="43">25000*B19</f>
        <v>0</v>
      </c>
      <c r="CY19" s="29"/>
      <c r="CZ19" s="22"/>
      <c r="DA19" s="22" t="e">
        <f>AB19+#REF!+BZ19+CF19+CK19</f>
        <v>#REF!</v>
      </c>
      <c r="DB19" s="22">
        <f t="shared" ref="DB5:DB36" si="44">AH19+CG19+CL19</f>
        <v>16682802</v>
      </c>
      <c r="DC19" s="22" t="e">
        <f>AD19+AT19+AU19+#REF!+AV19+AW19+BM19+BY19+BZ19+CJ19+CP19+BX19</f>
        <v>#REF!</v>
      </c>
      <c r="DD19" s="11" t="e">
        <f t="shared" ref="DD5:DD56" si="45">DA19-DC19-DB19</f>
        <v>#REF!</v>
      </c>
      <c r="DE19" s="11">
        <f t="shared" ref="DE5:DE56" si="46">DI19+DL19+DO19+DF19+DP19+DQ19</f>
        <v>1852758</v>
      </c>
      <c r="DF19" s="11">
        <v>901154</v>
      </c>
      <c r="DG19" s="11">
        <f t="shared" ref="DG5:DG56" si="47">DF19-DH19</f>
        <v>892142</v>
      </c>
      <c r="DH19" s="11">
        <f t="shared" ref="DH5:DH56" si="48">DF19*1%</f>
        <v>9012</v>
      </c>
      <c r="DI19" s="11">
        <v>521855</v>
      </c>
      <c r="DJ19" s="11">
        <f t="shared" ref="DJ5:DJ56" si="49">DI19-DK19</f>
        <v>516636</v>
      </c>
      <c r="DK19" s="11">
        <f t="shared" ref="DK5:DK56" si="50">DI19*1%</f>
        <v>5219</v>
      </c>
      <c r="DL19" s="11">
        <v>0</v>
      </c>
      <c r="DM19" s="11">
        <f t="shared" ref="DM5:DM56" si="51">DL19-DN19</f>
        <v>0</v>
      </c>
      <c r="DN19" s="11">
        <f t="shared" ref="DN5:DN56" si="52">DL19*1%</f>
        <v>0</v>
      </c>
      <c r="DO19" s="11">
        <f t="shared" ref="DO5:DO55" si="53">DF19*30.2%</f>
        <v>272149</v>
      </c>
      <c r="DP19" s="11">
        <f t="shared" ref="DP5:DP56" si="54">DI19*30.2%</f>
        <v>157600</v>
      </c>
      <c r="DQ19" s="11">
        <f t="shared" ref="DQ5:DQ55" si="55">DL19*30.2%</f>
        <v>0</v>
      </c>
      <c r="DR19" s="11">
        <f t="shared" ref="DR5:DR36" si="56">1210*S19</f>
        <v>41140</v>
      </c>
      <c r="DS19" s="11">
        <f t="shared" ref="DS11:DS56" si="57">DE19+DR19</f>
        <v>1893898</v>
      </c>
      <c r="DT19" s="11" t="e">
        <f t="shared" ref="DT6:DT56" si="58">DA19+DS19+DU19+DV19+DW19</f>
        <v>#REF!</v>
      </c>
      <c r="DU19" s="11">
        <f t="shared" ref="DU6:DU56" si="59">DX19+EA19+EB19+EF19+EJ19+EL19+EM19+ES19+DZ19+EC19+EQ19+EZ19+FA19+DY19+ED19</f>
        <v>560529</v>
      </c>
      <c r="DV19" s="11">
        <f t="shared" ref="DV6:DV56" si="60">EH19+EV19+EW19+FD19+FE19</f>
        <v>1305376</v>
      </c>
      <c r="DW19" s="11">
        <f t="shared" ref="DW6:DW56" si="61">EI19+EK19+EO19+EX19+EY19+EN19+EG19+EP19+FB19+FC19+EE19+ER19</f>
        <v>692428</v>
      </c>
      <c r="DX19" s="43"/>
      <c r="DY19" s="43"/>
      <c r="DZ19" s="43"/>
      <c r="EA19" s="43"/>
      <c r="EB19" s="11"/>
      <c r="EC19" s="12"/>
      <c r="ED19" s="29"/>
      <c r="EE19" s="12">
        <v>88536</v>
      </c>
      <c r="EF19" s="29">
        <f t="shared" ref="EF5:EF28" si="62">(N19+O19)*104.5*160</f>
        <v>434720</v>
      </c>
      <c r="EG19" s="29"/>
      <c r="EH19" s="45"/>
      <c r="EI19" s="29"/>
      <c r="EJ19" s="29">
        <f t="shared" ref="EJ5:EJ44" si="63">P19*87.28*204*101.4%*1%</f>
        <v>18777</v>
      </c>
      <c r="EK19" s="22">
        <f t="shared" ref="EK5:EK47" si="64">T19*204*45*218.5%</f>
        <v>200583</v>
      </c>
      <c r="EL19" s="22">
        <f t="shared" ref="EL5:EL47" si="65">T19*204*4.28*77.2%</f>
        <v>6740</v>
      </c>
      <c r="EM19" s="11">
        <f t="shared" ref="EM5:EM46" si="66">2860*Y19</f>
        <v>65780</v>
      </c>
      <c r="EN19" s="11"/>
      <c r="EO19" s="11">
        <f t="shared" ref="EO5:EO45" si="67">X19*168*12.8</f>
        <v>247296</v>
      </c>
      <c r="EP19" s="12"/>
      <c r="EQ19" s="12"/>
      <c r="ER19" s="22"/>
      <c r="ES19" s="22">
        <f t="shared" ref="ES5:ES56" si="68">EU19+ET19</f>
        <v>34512</v>
      </c>
      <c r="ET19" s="22">
        <f t="shared" ref="ET5:ET44" si="69">27611.4/25*3*AA19</f>
        <v>26507</v>
      </c>
      <c r="EU19" s="22">
        <f t="shared" ref="EU5:EU44" si="70">ET19*30.2%</f>
        <v>8005</v>
      </c>
      <c r="EV19" s="11">
        <v>1002593</v>
      </c>
      <c r="EW19" s="11">
        <f t="shared" ref="EW5:EW52" si="71">EV19*30.2%</f>
        <v>302783</v>
      </c>
      <c r="EX19" s="11">
        <v>119826</v>
      </c>
      <c r="EY19" s="11">
        <f t="shared" ref="EY5:EY56" si="72">EX19*30.2%</f>
        <v>36187</v>
      </c>
      <c r="EZ19" s="13"/>
      <c r="FA19" s="13"/>
      <c r="FB19" s="13"/>
      <c r="FC19" s="13"/>
      <c r="FD19" s="13"/>
      <c r="FE19" s="13"/>
      <c r="FF19" s="14">
        <f t="shared" ref="FF6:FF55" si="73">FE19+FD19+FC19+FB19+FA19+EZ19+EY19+EX19+EW19+EV19+ES19+ER19+EQ19+EP19+EO19+EN19+EM19+EL19+EK19+EJ19+EI19+EH19+EG19+EF19+EE19+EC19+EB19+EA19+DZ19+DX19</f>
        <v>2558333</v>
      </c>
    </row>
    <row r="20" spans="1:162" s="14" customFormat="1" ht="20.100000000000001" hidden="1" customHeight="1" x14ac:dyDescent="0.25">
      <c r="A20" s="11"/>
      <c r="B20" s="11"/>
      <c r="C20" s="11"/>
      <c r="D20" s="11"/>
      <c r="E20" s="11"/>
      <c r="F20" s="11"/>
      <c r="G20" s="62"/>
      <c r="H20" s="11"/>
      <c r="I20" s="11"/>
      <c r="J20" s="38"/>
      <c r="K20" s="11"/>
      <c r="L20" s="11"/>
      <c r="M20" s="11"/>
      <c r="N20" s="39"/>
      <c r="O20" s="40"/>
      <c r="P20" s="41"/>
      <c r="Q20" s="2"/>
      <c r="R20" s="27"/>
      <c r="S20" s="27"/>
      <c r="T20" s="42"/>
      <c r="U20" s="11"/>
      <c r="V20" s="11"/>
      <c r="W20" s="28"/>
      <c r="X20" s="63"/>
      <c r="Y20" s="28"/>
      <c r="Z20" s="28"/>
      <c r="AA20" s="11"/>
      <c r="AB20" s="11"/>
      <c r="AC20" s="11"/>
      <c r="AD20" s="11"/>
      <c r="AE20" s="11"/>
      <c r="AF20" s="11"/>
      <c r="AG20" s="11"/>
      <c r="AH20" s="17"/>
      <c r="AI20" s="17"/>
      <c r="AJ20" s="17"/>
      <c r="AK20" s="17"/>
      <c r="AL20" s="17"/>
      <c r="AM20" s="11"/>
      <c r="AN20" s="11"/>
      <c r="AO20" s="11"/>
      <c r="AP20" s="17"/>
      <c r="AQ20" s="17"/>
      <c r="AR20" s="17"/>
      <c r="AS20" s="17"/>
      <c r="AT20" s="22"/>
      <c r="AU20" s="22"/>
      <c r="AV20" s="11"/>
      <c r="AW20" s="17"/>
      <c r="AX20" s="11"/>
      <c r="AY20" s="11"/>
      <c r="AZ20" s="11"/>
      <c r="BA20" s="29"/>
      <c r="BB20" s="11"/>
      <c r="BC20" s="29"/>
      <c r="BD20" s="29"/>
      <c r="BE20" s="29"/>
      <c r="BF20" s="29"/>
      <c r="BG20" s="11"/>
      <c r="BH20" s="11"/>
      <c r="BI20" s="11"/>
      <c r="BJ20" s="29"/>
      <c r="BK20" s="11"/>
      <c r="BL20" s="43"/>
      <c r="BM20" s="17"/>
      <c r="BN20" s="11"/>
      <c r="BO20" s="11"/>
      <c r="BP20" s="29"/>
      <c r="BQ20" s="29"/>
      <c r="BR20" s="29"/>
      <c r="BS20" s="29"/>
      <c r="BT20" s="29"/>
      <c r="BU20" s="11"/>
      <c r="BV20" s="29"/>
      <c r="BW20" s="29"/>
      <c r="BX20" s="29"/>
      <c r="BY20" s="29"/>
      <c r="BZ20" s="17"/>
      <c r="CA20" s="22"/>
      <c r="CB20" s="17"/>
      <c r="CC20" s="22"/>
      <c r="CD20" s="22"/>
      <c r="CE20" s="22"/>
      <c r="CF20" s="17"/>
      <c r="CG20" s="11"/>
      <c r="CH20" s="11"/>
      <c r="CI20" s="11"/>
      <c r="CJ20" s="29"/>
      <c r="CK20" s="29"/>
      <c r="CL20" s="22"/>
      <c r="CM20" s="29"/>
      <c r="CN20" s="29"/>
      <c r="CO20" s="29"/>
      <c r="CP20" s="29"/>
      <c r="CQ20" s="29"/>
      <c r="CR20" s="29"/>
      <c r="CS20" s="17"/>
      <c r="CT20" s="17"/>
      <c r="CU20" s="17"/>
      <c r="CV20" s="17"/>
      <c r="CW20" s="30"/>
      <c r="CX20" s="44"/>
      <c r="CY20" s="29"/>
      <c r="CZ20" s="22"/>
      <c r="DA20" s="22"/>
      <c r="DB20" s="22"/>
      <c r="DC20" s="22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43"/>
      <c r="DY20" s="43"/>
      <c r="DZ20" s="43"/>
      <c r="EA20" s="43"/>
      <c r="EB20" s="11"/>
      <c r="EC20" s="12"/>
      <c r="ED20" s="29"/>
      <c r="EE20" s="12"/>
      <c r="EF20" s="29"/>
      <c r="EG20" s="29"/>
      <c r="EH20" s="45"/>
      <c r="EI20" s="29"/>
      <c r="EJ20" s="29"/>
      <c r="EK20" s="22"/>
      <c r="EL20" s="22"/>
      <c r="EM20" s="11"/>
      <c r="EN20" s="11"/>
      <c r="EO20" s="11"/>
      <c r="EP20" s="12"/>
      <c r="EQ20" s="12"/>
      <c r="ER20" s="22"/>
      <c r="ES20" s="22"/>
      <c r="ET20" s="22"/>
      <c r="EU20" s="22"/>
      <c r="EV20" s="11"/>
      <c r="EW20" s="11"/>
      <c r="EX20" s="11"/>
      <c r="EY20" s="11"/>
      <c r="EZ20" s="13"/>
      <c r="FA20" s="13"/>
      <c r="FB20" s="13"/>
      <c r="FC20" s="13"/>
      <c r="FD20" s="13"/>
      <c r="FE20" s="13"/>
    </row>
    <row r="21" spans="1:162" s="14" customFormat="1" ht="20.100000000000001" hidden="1" customHeight="1" x14ac:dyDescent="0.25">
      <c r="A21" s="11"/>
      <c r="B21" s="11"/>
      <c r="C21" s="11"/>
      <c r="D21" s="11"/>
      <c r="E21" s="11"/>
      <c r="F21" s="11"/>
      <c r="G21" s="62"/>
      <c r="H21" s="11"/>
      <c r="I21" s="11"/>
      <c r="J21" s="38"/>
      <c r="K21" s="11"/>
      <c r="L21" s="11"/>
      <c r="M21" s="11"/>
      <c r="N21" s="39"/>
      <c r="O21" s="40"/>
      <c r="P21" s="41"/>
      <c r="Q21" s="2"/>
      <c r="R21" s="27"/>
      <c r="S21" s="27"/>
      <c r="T21" s="42"/>
      <c r="U21" s="11"/>
      <c r="V21" s="11"/>
      <c r="W21" s="28"/>
      <c r="X21" s="63"/>
      <c r="Y21" s="28"/>
      <c r="Z21" s="28"/>
      <c r="AA21" s="11"/>
      <c r="AB21" s="11"/>
      <c r="AC21" s="11"/>
      <c r="AD21" s="11"/>
      <c r="AE21" s="11"/>
      <c r="AF21" s="11"/>
      <c r="AG21" s="11"/>
      <c r="AH21" s="17"/>
      <c r="AI21" s="17"/>
      <c r="AJ21" s="17"/>
      <c r="AK21" s="17"/>
      <c r="AL21" s="17"/>
      <c r="AM21" s="11"/>
      <c r="AN21" s="11"/>
      <c r="AO21" s="11"/>
      <c r="AP21" s="17"/>
      <c r="AQ21" s="17"/>
      <c r="AR21" s="17"/>
      <c r="AS21" s="17"/>
      <c r="AT21" s="22"/>
      <c r="AU21" s="22"/>
      <c r="AV21" s="11"/>
      <c r="AW21" s="17"/>
      <c r="AX21" s="11"/>
      <c r="AY21" s="11"/>
      <c r="AZ21" s="11"/>
      <c r="BA21" s="29"/>
      <c r="BB21" s="11"/>
      <c r="BC21" s="29"/>
      <c r="BD21" s="29"/>
      <c r="BE21" s="29"/>
      <c r="BF21" s="29"/>
      <c r="BG21" s="11"/>
      <c r="BH21" s="11"/>
      <c r="BI21" s="11"/>
      <c r="BJ21" s="29"/>
      <c r="BK21" s="11"/>
      <c r="BL21" s="43"/>
      <c r="BM21" s="17"/>
      <c r="BN21" s="11"/>
      <c r="BO21" s="11"/>
      <c r="BP21" s="29"/>
      <c r="BQ21" s="29"/>
      <c r="BR21" s="29"/>
      <c r="BS21" s="29"/>
      <c r="BT21" s="29"/>
      <c r="BU21" s="11"/>
      <c r="BV21" s="29"/>
      <c r="BW21" s="29"/>
      <c r="BX21" s="29"/>
      <c r="BY21" s="29"/>
      <c r="BZ21" s="17"/>
      <c r="CA21" s="22"/>
      <c r="CB21" s="17"/>
      <c r="CC21" s="22"/>
      <c r="CD21" s="22"/>
      <c r="CE21" s="22"/>
      <c r="CF21" s="17"/>
      <c r="CG21" s="11"/>
      <c r="CH21" s="11"/>
      <c r="CI21" s="11"/>
      <c r="CJ21" s="29"/>
      <c r="CK21" s="29"/>
      <c r="CL21" s="22"/>
      <c r="CM21" s="29"/>
      <c r="CN21" s="29"/>
      <c r="CO21" s="29"/>
      <c r="CP21" s="29"/>
      <c r="CQ21" s="29"/>
      <c r="CR21" s="29"/>
      <c r="CS21" s="17"/>
      <c r="CT21" s="17"/>
      <c r="CU21" s="17"/>
      <c r="CV21" s="17"/>
      <c r="CW21" s="30"/>
      <c r="CX21" s="44"/>
      <c r="CY21" s="29"/>
      <c r="CZ21" s="22"/>
      <c r="DA21" s="22"/>
      <c r="DB21" s="22"/>
      <c r="DC21" s="22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43"/>
      <c r="DY21" s="43"/>
      <c r="DZ21" s="43"/>
      <c r="EA21" s="43"/>
      <c r="EB21" s="11"/>
      <c r="EC21" s="12"/>
      <c r="ED21" s="29"/>
      <c r="EE21" s="12"/>
      <c r="EF21" s="29"/>
      <c r="EG21" s="29"/>
      <c r="EH21" s="45"/>
      <c r="EI21" s="29"/>
      <c r="EJ21" s="29"/>
      <c r="EK21" s="22"/>
      <c r="EL21" s="22"/>
      <c r="EM21" s="11"/>
      <c r="EN21" s="11"/>
      <c r="EO21" s="11"/>
      <c r="EP21" s="12"/>
      <c r="EQ21" s="12"/>
      <c r="ER21" s="22"/>
      <c r="ES21" s="22"/>
      <c r="ET21" s="22"/>
      <c r="EU21" s="22"/>
      <c r="EV21" s="11"/>
      <c r="EW21" s="11"/>
      <c r="EX21" s="11"/>
      <c r="EY21" s="11"/>
      <c r="EZ21" s="13"/>
      <c r="FA21" s="13"/>
      <c r="FB21" s="13"/>
      <c r="FC21" s="13"/>
      <c r="FD21" s="13"/>
      <c r="FE21" s="13"/>
    </row>
    <row r="22" spans="1:162" s="14" customFormat="1" ht="20.100000000000001" hidden="1" customHeight="1" x14ac:dyDescent="0.25">
      <c r="A22" s="11"/>
      <c r="B22" s="11"/>
      <c r="C22" s="11"/>
      <c r="D22" s="11"/>
      <c r="E22" s="11"/>
      <c r="F22" s="11"/>
      <c r="G22" s="62"/>
      <c r="H22" s="11"/>
      <c r="I22" s="11"/>
      <c r="J22" s="38"/>
      <c r="K22" s="11"/>
      <c r="L22" s="11"/>
      <c r="M22" s="11"/>
      <c r="N22" s="39"/>
      <c r="O22" s="40"/>
      <c r="P22" s="41"/>
      <c r="Q22" s="2"/>
      <c r="R22" s="27"/>
      <c r="S22" s="27"/>
      <c r="T22" s="42"/>
      <c r="U22" s="11"/>
      <c r="V22" s="11"/>
      <c r="W22" s="28"/>
      <c r="X22" s="63"/>
      <c r="Y22" s="28"/>
      <c r="Z22" s="28"/>
      <c r="AA22" s="11"/>
      <c r="AB22" s="11"/>
      <c r="AC22" s="11"/>
      <c r="AD22" s="11"/>
      <c r="AE22" s="11"/>
      <c r="AF22" s="11"/>
      <c r="AG22" s="11"/>
      <c r="AH22" s="17"/>
      <c r="AI22" s="17"/>
      <c r="AJ22" s="17"/>
      <c r="AK22" s="17"/>
      <c r="AL22" s="17"/>
      <c r="AM22" s="11"/>
      <c r="AN22" s="11"/>
      <c r="AO22" s="11"/>
      <c r="AP22" s="17"/>
      <c r="AQ22" s="17"/>
      <c r="AR22" s="17"/>
      <c r="AS22" s="17"/>
      <c r="AT22" s="22"/>
      <c r="AU22" s="22"/>
      <c r="AV22" s="11"/>
      <c r="AW22" s="17"/>
      <c r="AX22" s="11"/>
      <c r="AY22" s="11"/>
      <c r="AZ22" s="11"/>
      <c r="BA22" s="29"/>
      <c r="BB22" s="11"/>
      <c r="BC22" s="29"/>
      <c r="BD22" s="29"/>
      <c r="BE22" s="29"/>
      <c r="BF22" s="29"/>
      <c r="BG22" s="11"/>
      <c r="BH22" s="11"/>
      <c r="BI22" s="11"/>
      <c r="BJ22" s="29"/>
      <c r="BK22" s="11"/>
      <c r="BL22" s="43"/>
      <c r="BM22" s="17"/>
      <c r="BN22" s="11"/>
      <c r="BO22" s="11"/>
      <c r="BP22" s="29"/>
      <c r="BQ22" s="29"/>
      <c r="BR22" s="29"/>
      <c r="BS22" s="29"/>
      <c r="BT22" s="29"/>
      <c r="BU22" s="11"/>
      <c r="BV22" s="29"/>
      <c r="BW22" s="29"/>
      <c r="BX22" s="29"/>
      <c r="BY22" s="29"/>
      <c r="BZ22" s="17"/>
      <c r="CA22" s="22"/>
      <c r="CB22" s="17"/>
      <c r="CC22" s="22"/>
      <c r="CD22" s="22"/>
      <c r="CE22" s="22"/>
      <c r="CF22" s="17"/>
      <c r="CG22" s="11"/>
      <c r="CH22" s="11"/>
      <c r="CI22" s="11"/>
      <c r="CJ22" s="29"/>
      <c r="CK22" s="29"/>
      <c r="CL22" s="22"/>
      <c r="CM22" s="29"/>
      <c r="CN22" s="29"/>
      <c r="CO22" s="29"/>
      <c r="CP22" s="29"/>
      <c r="CQ22" s="29"/>
      <c r="CR22" s="29"/>
      <c r="CS22" s="17"/>
      <c r="CT22" s="17"/>
      <c r="CU22" s="17"/>
      <c r="CV22" s="17"/>
      <c r="CW22" s="30"/>
      <c r="CX22" s="44"/>
      <c r="CY22" s="29"/>
      <c r="CZ22" s="22"/>
      <c r="DA22" s="22"/>
      <c r="DB22" s="22"/>
      <c r="DC22" s="22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43"/>
      <c r="DY22" s="43"/>
      <c r="DZ22" s="43"/>
      <c r="EA22" s="43"/>
      <c r="EB22" s="11"/>
      <c r="EC22" s="12"/>
      <c r="ED22" s="29"/>
      <c r="EE22" s="12"/>
      <c r="EF22" s="29"/>
      <c r="EG22" s="29"/>
      <c r="EH22" s="45"/>
      <c r="EI22" s="29"/>
      <c r="EJ22" s="29"/>
      <c r="EK22" s="22"/>
      <c r="EL22" s="22"/>
      <c r="EM22" s="11"/>
      <c r="EN22" s="11"/>
      <c r="EO22" s="11"/>
      <c r="EP22" s="12"/>
      <c r="EQ22" s="12"/>
      <c r="ER22" s="22"/>
      <c r="ES22" s="22"/>
      <c r="ET22" s="22"/>
      <c r="EU22" s="22"/>
      <c r="EV22" s="11"/>
      <c r="EW22" s="11"/>
      <c r="EX22" s="11"/>
      <c r="EY22" s="11"/>
      <c r="EZ22" s="13"/>
      <c r="FA22" s="13"/>
      <c r="FB22" s="13"/>
      <c r="FC22" s="13"/>
      <c r="FD22" s="13"/>
      <c r="FE22" s="13"/>
    </row>
    <row r="23" spans="1:162" s="14" customFormat="1" ht="20.100000000000001" hidden="1" customHeight="1" x14ac:dyDescent="0.25">
      <c r="A23" s="11"/>
      <c r="B23" s="11"/>
      <c r="C23" s="11"/>
      <c r="D23" s="11"/>
      <c r="E23" s="11"/>
      <c r="F23" s="11"/>
      <c r="G23" s="62"/>
      <c r="H23" s="11"/>
      <c r="I23" s="11"/>
      <c r="J23" s="38"/>
      <c r="K23" s="11"/>
      <c r="L23" s="11"/>
      <c r="M23" s="11"/>
      <c r="N23" s="39"/>
      <c r="O23" s="40"/>
      <c r="P23" s="41"/>
      <c r="Q23" s="2"/>
      <c r="R23" s="27"/>
      <c r="S23" s="27"/>
      <c r="T23" s="42"/>
      <c r="U23" s="11"/>
      <c r="V23" s="11"/>
      <c r="W23" s="28"/>
      <c r="X23" s="63"/>
      <c r="Y23" s="28"/>
      <c r="Z23" s="28"/>
      <c r="AA23" s="11"/>
      <c r="AB23" s="11"/>
      <c r="AC23" s="11"/>
      <c r="AD23" s="11"/>
      <c r="AE23" s="11"/>
      <c r="AF23" s="11"/>
      <c r="AG23" s="11"/>
      <c r="AH23" s="17"/>
      <c r="AI23" s="17"/>
      <c r="AJ23" s="17"/>
      <c r="AK23" s="17"/>
      <c r="AL23" s="17"/>
      <c r="AM23" s="11"/>
      <c r="AN23" s="11"/>
      <c r="AO23" s="11"/>
      <c r="AP23" s="17"/>
      <c r="AQ23" s="17"/>
      <c r="AR23" s="17"/>
      <c r="AS23" s="17"/>
      <c r="AT23" s="22"/>
      <c r="AU23" s="22"/>
      <c r="AV23" s="11"/>
      <c r="AW23" s="17"/>
      <c r="AX23" s="11"/>
      <c r="AY23" s="11"/>
      <c r="AZ23" s="11"/>
      <c r="BA23" s="29"/>
      <c r="BB23" s="11"/>
      <c r="BC23" s="29"/>
      <c r="BD23" s="29"/>
      <c r="BE23" s="29"/>
      <c r="BF23" s="29"/>
      <c r="BG23" s="11"/>
      <c r="BH23" s="11"/>
      <c r="BI23" s="11"/>
      <c r="BJ23" s="29"/>
      <c r="BK23" s="11"/>
      <c r="BL23" s="43"/>
      <c r="BM23" s="17"/>
      <c r="BN23" s="11"/>
      <c r="BO23" s="11"/>
      <c r="BP23" s="29"/>
      <c r="BQ23" s="29"/>
      <c r="BR23" s="29"/>
      <c r="BS23" s="29"/>
      <c r="BT23" s="29"/>
      <c r="BU23" s="11"/>
      <c r="BV23" s="29"/>
      <c r="BW23" s="29"/>
      <c r="BX23" s="29"/>
      <c r="BY23" s="29"/>
      <c r="BZ23" s="17"/>
      <c r="CA23" s="22"/>
      <c r="CB23" s="17"/>
      <c r="CC23" s="22"/>
      <c r="CD23" s="22"/>
      <c r="CE23" s="22"/>
      <c r="CF23" s="17"/>
      <c r="CG23" s="11"/>
      <c r="CH23" s="11"/>
      <c r="CI23" s="11"/>
      <c r="CJ23" s="29"/>
      <c r="CK23" s="29"/>
      <c r="CL23" s="22"/>
      <c r="CM23" s="29"/>
      <c r="CN23" s="29"/>
      <c r="CO23" s="29"/>
      <c r="CP23" s="29"/>
      <c r="CQ23" s="29"/>
      <c r="CR23" s="29"/>
      <c r="CS23" s="17"/>
      <c r="CT23" s="17"/>
      <c r="CU23" s="17"/>
      <c r="CV23" s="17"/>
      <c r="CW23" s="30"/>
      <c r="CX23" s="44"/>
      <c r="CY23" s="29"/>
      <c r="CZ23" s="22"/>
      <c r="DA23" s="22"/>
      <c r="DB23" s="22"/>
      <c r="DC23" s="22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43"/>
      <c r="DY23" s="43"/>
      <c r="DZ23" s="43"/>
      <c r="EA23" s="43"/>
      <c r="EB23" s="11"/>
      <c r="EC23" s="12"/>
      <c r="ED23" s="29"/>
      <c r="EE23" s="12"/>
      <c r="EF23" s="29"/>
      <c r="EG23" s="29"/>
      <c r="EH23" s="45"/>
      <c r="EI23" s="29"/>
      <c r="EJ23" s="29"/>
      <c r="EK23" s="22"/>
      <c r="EL23" s="22"/>
      <c r="EM23" s="11"/>
      <c r="EN23" s="11"/>
      <c r="EO23" s="11"/>
      <c r="EP23" s="12"/>
      <c r="EQ23" s="12"/>
      <c r="ER23" s="22"/>
      <c r="ES23" s="22"/>
      <c r="ET23" s="22"/>
      <c r="EU23" s="22"/>
      <c r="EV23" s="11"/>
      <c r="EW23" s="11"/>
      <c r="EX23" s="11"/>
      <c r="EY23" s="11"/>
      <c r="EZ23" s="13"/>
      <c r="FA23" s="13"/>
      <c r="FB23" s="13"/>
      <c r="FC23" s="13"/>
      <c r="FD23" s="13"/>
      <c r="FE23" s="13"/>
    </row>
    <row r="24" spans="1:162" s="14" customFormat="1" ht="20.100000000000001" hidden="1" customHeight="1" x14ac:dyDescent="0.25">
      <c r="A24" s="11"/>
      <c r="B24" s="11"/>
      <c r="C24" s="11"/>
      <c r="D24" s="11"/>
      <c r="E24" s="11"/>
      <c r="F24" s="11"/>
      <c r="G24" s="62"/>
      <c r="H24" s="11"/>
      <c r="I24" s="11"/>
      <c r="J24" s="38"/>
      <c r="K24" s="11"/>
      <c r="L24" s="11"/>
      <c r="M24" s="11"/>
      <c r="N24" s="39"/>
      <c r="O24" s="40"/>
      <c r="P24" s="41"/>
      <c r="Q24" s="2"/>
      <c r="R24" s="27"/>
      <c r="S24" s="27"/>
      <c r="T24" s="42"/>
      <c r="U24" s="11"/>
      <c r="V24" s="11"/>
      <c r="W24" s="28"/>
      <c r="X24" s="63"/>
      <c r="Y24" s="28"/>
      <c r="Z24" s="28"/>
      <c r="AA24" s="11"/>
      <c r="AB24" s="11"/>
      <c r="AC24" s="11"/>
      <c r="AD24" s="11"/>
      <c r="AE24" s="11"/>
      <c r="AF24" s="11"/>
      <c r="AG24" s="11"/>
      <c r="AH24" s="17"/>
      <c r="AI24" s="17"/>
      <c r="AJ24" s="17"/>
      <c r="AK24" s="17"/>
      <c r="AL24" s="17"/>
      <c r="AM24" s="11"/>
      <c r="AN24" s="11"/>
      <c r="AO24" s="11"/>
      <c r="AP24" s="17"/>
      <c r="AQ24" s="17"/>
      <c r="AR24" s="17"/>
      <c r="AS24" s="17"/>
      <c r="AT24" s="46"/>
      <c r="AU24" s="22"/>
      <c r="AV24" s="11"/>
      <c r="AW24" s="17"/>
      <c r="AX24" s="11"/>
      <c r="AY24" s="11"/>
      <c r="AZ24" s="11"/>
      <c r="BA24" s="29"/>
      <c r="BB24" s="11"/>
      <c r="BC24" s="29"/>
      <c r="BD24" s="29"/>
      <c r="BE24" s="29"/>
      <c r="BF24" s="29"/>
      <c r="BG24" s="11"/>
      <c r="BH24" s="11"/>
      <c r="BI24" s="11"/>
      <c r="BJ24" s="29"/>
      <c r="BK24" s="11"/>
      <c r="BL24" s="43"/>
      <c r="BM24" s="17"/>
      <c r="BN24" s="11"/>
      <c r="BO24" s="11"/>
      <c r="BP24" s="29"/>
      <c r="BQ24" s="29"/>
      <c r="BR24" s="29"/>
      <c r="BS24" s="29"/>
      <c r="BT24" s="29"/>
      <c r="BU24" s="11"/>
      <c r="BV24" s="29"/>
      <c r="BW24" s="29"/>
      <c r="BX24" s="29"/>
      <c r="BY24" s="29"/>
      <c r="BZ24" s="17"/>
      <c r="CA24" s="22"/>
      <c r="CB24" s="17"/>
      <c r="CC24" s="22"/>
      <c r="CD24" s="22"/>
      <c r="CE24" s="22"/>
      <c r="CF24" s="17"/>
      <c r="CG24" s="11"/>
      <c r="CH24" s="11"/>
      <c r="CI24" s="11"/>
      <c r="CJ24" s="29"/>
      <c r="CK24" s="29"/>
      <c r="CL24" s="22"/>
      <c r="CM24" s="29"/>
      <c r="CN24" s="29"/>
      <c r="CO24" s="29"/>
      <c r="CP24" s="29"/>
      <c r="CQ24" s="29"/>
      <c r="CR24" s="29"/>
      <c r="CS24" s="17"/>
      <c r="CT24" s="17"/>
      <c r="CU24" s="17"/>
      <c r="CV24" s="17"/>
      <c r="CW24" s="30"/>
      <c r="CX24" s="44"/>
      <c r="CY24" s="29"/>
      <c r="CZ24" s="22"/>
      <c r="DA24" s="22"/>
      <c r="DB24" s="22"/>
      <c r="DC24" s="22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43"/>
      <c r="DY24" s="43"/>
      <c r="DZ24" s="43"/>
      <c r="EA24" s="43"/>
      <c r="EB24" s="11"/>
      <c r="EC24" s="12"/>
      <c r="ED24" s="29"/>
      <c r="EE24" s="12"/>
      <c r="EF24" s="29"/>
      <c r="EG24" s="29"/>
      <c r="EH24" s="45"/>
      <c r="EI24" s="29"/>
      <c r="EJ24" s="29"/>
      <c r="EK24" s="22"/>
      <c r="EL24" s="22"/>
      <c r="EM24" s="11"/>
      <c r="EN24" s="11"/>
      <c r="EO24" s="11"/>
      <c r="EP24" s="12"/>
      <c r="EQ24" s="12"/>
      <c r="ER24" s="22"/>
      <c r="ES24" s="22"/>
      <c r="ET24" s="22"/>
      <c r="EU24" s="22"/>
      <c r="EV24" s="11"/>
      <c r="EW24" s="11"/>
      <c r="EX24" s="11"/>
      <c r="EY24" s="11"/>
      <c r="EZ24" s="13"/>
      <c r="FA24" s="13"/>
      <c r="FB24" s="13"/>
      <c r="FC24" s="13"/>
      <c r="FD24" s="13"/>
      <c r="FE24" s="13"/>
    </row>
    <row r="25" spans="1:162" s="14" customFormat="1" ht="20.100000000000001" hidden="1" customHeight="1" x14ac:dyDescent="0.25">
      <c r="A25" s="11"/>
      <c r="B25" s="11"/>
      <c r="C25" s="11"/>
      <c r="D25" s="11"/>
      <c r="E25" s="11"/>
      <c r="F25" s="11"/>
      <c r="G25" s="62"/>
      <c r="H25" s="11"/>
      <c r="I25" s="11"/>
      <c r="J25" s="38"/>
      <c r="K25" s="11"/>
      <c r="L25" s="11"/>
      <c r="M25" s="11"/>
      <c r="N25" s="39"/>
      <c r="O25" s="40"/>
      <c r="P25" s="41"/>
      <c r="Q25" s="2"/>
      <c r="R25" s="27"/>
      <c r="S25" s="27"/>
      <c r="T25" s="42"/>
      <c r="U25" s="11"/>
      <c r="V25" s="11"/>
      <c r="W25" s="28"/>
      <c r="X25" s="63"/>
      <c r="Y25" s="28"/>
      <c r="Z25" s="28"/>
      <c r="AA25" s="11"/>
      <c r="AB25" s="11"/>
      <c r="AC25" s="11"/>
      <c r="AD25" s="11"/>
      <c r="AE25" s="11"/>
      <c r="AF25" s="11"/>
      <c r="AG25" s="11"/>
      <c r="AH25" s="17"/>
      <c r="AI25" s="17"/>
      <c r="AJ25" s="17"/>
      <c r="AK25" s="17"/>
      <c r="AL25" s="17"/>
      <c r="AM25" s="11"/>
      <c r="AN25" s="11"/>
      <c r="AO25" s="11"/>
      <c r="AP25" s="17"/>
      <c r="AQ25" s="17"/>
      <c r="AR25" s="17"/>
      <c r="AS25" s="17"/>
      <c r="AT25" s="22"/>
      <c r="AU25" s="22"/>
      <c r="AV25" s="11"/>
      <c r="AW25" s="17"/>
      <c r="AX25" s="11"/>
      <c r="AY25" s="11"/>
      <c r="AZ25" s="11"/>
      <c r="BA25" s="29"/>
      <c r="BB25" s="11"/>
      <c r="BC25" s="29"/>
      <c r="BD25" s="29"/>
      <c r="BE25" s="29"/>
      <c r="BF25" s="29"/>
      <c r="BG25" s="11"/>
      <c r="BH25" s="11"/>
      <c r="BI25" s="11"/>
      <c r="BJ25" s="29"/>
      <c r="BK25" s="11"/>
      <c r="BL25" s="43"/>
      <c r="BM25" s="17"/>
      <c r="BN25" s="11"/>
      <c r="BO25" s="11"/>
      <c r="BP25" s="29"/>
      <c r="BQ25" s="29"/>
      <c r="BR25" s="29"/>
      <c r="BS25" s="29"/>
      <c r="BT25" s="29"/>
      <c r="BU25" s="11"/>
      <c r="BV25" s="29"/>
      <c r="BW25" s="29"/>
      <c r="BX25" s="29"/>
      <c r="BY25" s="29"/>
      <c r="BZ25" s="17"/>
      <c r="CA25" s="22"/>
      <c r="CB25" s="17"/>
      <c r="CC25" s="22"/>
      <c r="CD25" s="22"/>
      <c r="CE25" s="22"/>
      <c r="CF25" s="17"/>
      <c r="CG25" s="11"/>
      <c r="CH25" s="11"/>
      <c r="CI25" s="11"/>
      <c r="CJ25" s="29"/>
      <c r="CK25" s="29"/>
      <c r="CL25" s="22"/>
      <c r="CM25" s="29"/>
      <c r="CN25" s="29"/>
      <c r="CO25" s="29"/>
      <c r="CP25" s="29"/>
      <c r="CQ25" s="29"/>
      <c r="CR25" s="29"/>
      <c r="CS25" s="17"/>
      <c r="CT25" s="17"/>
      <c r="CU25" s="17"/>
      <c r="CV25" s="17"/>
      <c r="CW25" s="30"/>
      <c r="CX25" s="44"/>
      <c r="CY25" s="29"/>
      <c r="CZ25" s="22"/>
      <c r="DA25" s="22"/>
      <c r="DB25" s="22"/>
      <c r="DC25" s="22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43"/>
      <c r="DY25" s="43"/>
      <c r="DZ25" s="43"/>
      <c r="EA25" s="43"/>
      <c r="EB25" s="11"/>
      <c r="EC25" s="12"/>
      <c r="ED25" s="29"/>
      <c r="EE25" s="12"/>
      <c r="EF25" s="29"/>
      <c r="EG25" s="29"/>
      <c r="EH25" s="45"/>
      <c r="EI25" s="29"/>
      <c r="EJ25" s="29"/>
      <c r="EK25" s="22"/>
      <c r="EL25" s="22"/>
      <c r="EM25" s="11"/>
      <c r="EN25" s="11"/>
      <c r="EO25" s="11"/>
      <c r="EP25" s="12"/>
      <c r="EQ25" s="12"/>
      <c r="ER25" s="22"/>
      <c r="ES25" s="22"/>
      <c r="ET25" s="22"/>
      <c r="EU25" s="22"/>
      <c r="EV25" s="11"/>
      <c r="EW25" s="11"/>
      <c r="EX25" s="11"/>
      <c r="EY25" s="11"/>
      <c r="EZ25" s="13"/>
      <c r="FA25" s="13"/>
      <c r="FB25" s="13"/>
      <c r="FC25" s="13"/>
      <c r="FD25" s="13"/>
      <c r="FE25" s="13"/>
    </row>
    <row r="26" spans="1:162" s="14" customFormat="1" ht="20.100000000000001" hidden="1" customHeight="1" x14ac:dyDescent="0.25">
      <c r="A26" s="11"/>
      <c r="B26" s="11"/>
      <c r="C26" s="11"/>
      <c r="D26" s="11"/>
      <c r="E26" s="11"/>
      <c r="F26" s="11"/>
      <c r="G26" s="62"/>
      <c r="H26" s="11"/>
      <c r="I26" s="11"/>
      <c r="J26" s="38"/>
      <c r="K26" s="11"/>
      <c r="L26" s="11"/>
      <c r="M26" s="11"/>
      <c r="N26" s="39"/>
      <c r="O26" s="40"/>
      <c r="P26" s="41"/>
      <c r="Q26" s="2"/>
      <c r="R26" s="27"/>
      <c r="S26" s="27"/>
      <c r="T26" s="42"/>
      <c r="U26" s="11"/>
      <c r="V26" s="11"/>
      <c r="W26" s="28"/>
      <c r="X26" s="63"/>
      <c r="Y26" s="28"/>
      <c r="Z26" s="28"/>
      <c r="AA26" s="11"/>
      <c r="AB26" s="11"/>
      <c r="AC26" s="11"/>
      <c r="AD26" s="11"/>
      <c r="AE26" s="11"/>
      <c r="AF26" s="11"/>
      <c r="AG26" s="11"/>
      <c r="AH26" s="17"/>
      <c r="AI26" s="17"/>
      <c r="AJ26" s="17"/>
      <c r="AK26" s="17"/>
      <c r="AL26" s="17"/>
      <c r="AM26" s="11"/>
      <c r="AN26" s="11"/>
      <c r="AO26" s="11"/>
      <c r="AP26" s="17"/>
      <c r="AQ26" s="17"/>
      <c r="AR26" s="17"/>
      <c r="AS26" s="17"/>
      <c r="AT26" s="22"/>
      <c r="AU26" s="22"/>
      <c r="AV26" s="11"/>
      <c r="AW26" s="17"/>
      <c r="AX26" s="11"/>
      <c r="AY26" s="11"/>
      <c r="AZ26" s="11"/>
      <c r="BA26" s="29"/>
      <c r="BB26" s="11"/>
      <c r="BC26" s="29"/>
      <c r="BD26" s="29"/>
      <c r="BE26" s="29"/>
      <c r="BF26" s="29"/>
      <c r="BG26" s="11"/>
      <c r="BH26" s="11"/>
      <c r="BI26" s="11"/>
      <c r="BJ26" s="29"/>
      <c r="BK26" s="11"/>
      <c r="BL26" s="43"/>
      <c r="BM26" s="17"/>
      <c r="BN26" s="11"/>
      <c r="BO26" s="11"/>
      <c r="BP26" s="29"/>
      <c r="BQ26" s="29"/>
      <c r="BR26" s="29"/>
      <c r="BS26" s="29"/>
      <c r="BT26" s="29"/>
      <c r="BU26" s="11"/>
      <c r="BV26" s="29"/>
      <c r="BW26" s="29"/>
      <c r="BX26" s="29"/>
      <c r="BY26" s="29"/>
      <c r="BZ26" s="17"/>
      <c r="CA26" s="22"/>
      <c r="CB26" s="17"/>
      <c r="CC26" s="22"/>
      <c r="CD26" s="22"/>
      <c r="CE26" s="22"/>
      <c r="CF26" s="17"/>
      <c r="CG26" s="11"/>
      <c r="CH26" s="11"/>
      <c r="CI26" s="11"/>
      <c r="CJ26" s="29"/>
      <c r="CK26" s="29"/>
      <c r="CL26" s="22"/>
      <c r="CM26" s="29"/>
      <c r="CN26" s="29"/>
      <c r="CO26" s="29"/>
      <c r="CP26" s="29"/>
      <c r="CQ26" s="29"/>
      <c r="CR26" s="29"/>
      <c r="CS26" s="17"/>
      <c r="CT26" s="17"/>
      <c r="CU26" s="17"/>
      <c r="CV26" s="17"/>
      <c r="CW26" s="30"/>
      <c r="CX26" s="44"/>
      <c r="CY26" s="29"/>
      <c r="CZ26" s="22"/>
      <c r="DA26" s="22"/>
      <c r="DB26" s="22"/>
      <c r="DC26" s="22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43"/>
      <c r="DY26" s="43"/>
      <c r="DZ26" s="43"/>
      <c r="EA26" s="43"/>
      <c r="EB26" s="11"/>
      <c r="EC26" s="12"/>
      <c r="ED26" s="29"/>
      <c r="EE26" s="12"/>
      <c r="EF26" s="29"/>
      <c r="EG26" s="29"/>
      <c r="EH26" s="45"/>
      <c r="EI26" s="29"/>
      <c r="EJ26" s="29"/>
      <c r="EK26" s="22"/>
      <c r="EL26" s="22"/>
      <c r="EM26" s="11"/>
      <c r="EN26" s="11"/>
      <c r="EO26" s="11"/>
      <c r="EP26" s="12"/>
      <c r="EQ26" s="12"/>
      <c r="ER26" s="22"/>
      <c r="ES26" s="22"/>
      <c r="ET26" s="22"/>
      <c r="EU26" s="22"/>
      <c r="EV26" s="11"/>
      <c r="EW26" s="11"/>
      <c r="EX26" s="11"/>
      <c r="EY26" s="11"/>
      <c r="EZ26" s="13"/>
      <c r="FA26" s="13"/>
      <c r="FB26" s="13"/>
      <c r="FC26" s="13"/>
      <c r="FD26" s="13"/>
      <c r="FE26" s="13"/>
    </row>
    <row r="27" spans="1:162" s="14" customFormat="1" ht="20.100000000000001" hidden="1" customHeight="1" x14ac:dyDescent="0.25">
      <c r="A27" s="11"/>
      <c r="B27" s="11"/>
      <c r="C27" s="11"/>
      <c r="D27" s="11"/>
      <c r="E27" s="11"/>
      <c r="F27" s="11"/>
      <c r="G27" s="62"/>
      <c r="H27" s="11"/>
      <c r="I27" s="11"/>
      <c r="J27" s="38"/>
      <c r="K27" s="11"/>
      <c r="L27" s="11"/>
      <c r="M27" s="11"/>
      <c r="N27" s="39"/>
      <c r="O27" s="40"/>
      <c r="P27" s="41"/>
      <c r="Q27" s="2"/>
      <c r="R27" s="27"/>
      <c r="S27" s="27"/>
      <c r="T27" s="42"/>
      <c r="U27" s="11"/>
      <c r="V27" s="11"/>
      <c r="W27" s="28"/>
      <c r="X27" s="63"/>
      <c r="Y27" s="28"/>
      <c r="Z27" s="28"/>
      <c r="AA27" s="11"/>
      <c r="AB27" s="11"/>
      <c r="AC27" s="11"/>
      <c r="AD27" s="11"/>
      <c r="AE27" s="11"/>
      <c r="AF27" s="11"/>
      <c r="AG27" s="11"/>
      <c r="AH27" s="17"/>
      <c r="AI27" s="17"/>
      <c r="AJ27" s="17"/>
      <c r="AK27" s="17"/>
      <c r="AL27" s="17"/>
      <c r="AM27" s="11"/>
      <c r="AN27" s="11"/>
      <c r="AO27" s="11"/>
      <c r="AP27" s="17"/>
      <c r="AQ27" s="17"/>
      <c r="AR27" s="17"/>
      <c r="AS27" s="17"/>
      <c r="AT27" s="46"/>
      <c r="AU27" s="22"/>
      <c r="AV27" s="11"/>
      <c r="AW27" s="17"/>
      <c r="AX27" s="11"/>
      <c r="AY27" s="11"/>
      <c r="AZ27" s="11"/>
      <c r="BA27" s="29"/>
      <c r="BB27" s="11"/>
      <c r="BC27" s="29"/>
      <c r="BD27" s="29"/>
      <c r="BE27" s="29"/>
      <c r="BF27" s="29"/>
      <c r="BG27" s="11"/>
      <c r="BH27" s="11"/>
      <c r="BI27" s="11"/>
      <c r="BJ27" s="29"/>
      <c r="BK27" s="11"/>
      <c r="BL27" s="43"/>
      <c r="BM27" s="17"/>
      <c r="BN27" s="11"/>
      <c r="BO27" s="11"/>
      <c r="BP27" s="29"/>
      <c r="BQ27" s="29"/>
      <c r="BR27" s="29"/>
      <c r="BS27" s="29"/>
      <c r="BT27" s="29"/>
      <c r="BU27" s="11"/>
      <c r="BV27" s="29"/>
      <c r="BW27" s="29"/>
      <c r="BX27" s="29"/>
      <c r="BY27" s="29"/>
      <c r="BZ27" s="17"/>
      <c r="CA27" s="22"/>
      <c r="CB27" s="17"/>
      <c r="CC27" s="22"/>
      <c r="CD27" s="22"/>
      <c r="CE27" s="22"/>
      <c r="CF27" s="17"/>
      <c r="CG27" s="11"/>
      <c r="CH27" s="11"/>
      <c r="CI27" s="11"/>
      <c r="CJ27" s="29"/>
      <c r="CK27" s="29"/>
      <c r="CL27" s="22"/>
      <c r="CM27" s="29"/>
      <c r="CN27" s="29"/>
      <c r="CO27" s="29"/>
      <c r="CP27" s="29"/>
      <c r="CQ27" s="29"/>
      <c r="CR27" s="29"/>
      <c r="CS27" s="17"/>
      <c r="CT27" s="17"/>
      <c r="CU27" s="17"/>
      <c r="CV27" s="17"/>
      <c r="CW27" s="30"/>
      <c r="CX27" s="44"/>
      <c r="CY27" s="29"/>
      <c r="CZ27" s="22"/>
      <c r="DA27" s="22"/>
      <c r="DB27" s="22"/>
      <c r="DC27" s="22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43"/>
      <c r="DY27" s="43"/>
      <c r="DZ27" s="43"/>
      <c r="EA27" s="43"/>
      <c r="EB27" s="11"/>
      <c r="EC27" s="12"/>
      <c r="ED27" s="29"/>
      <c r="EE27" s="12"/>
      <c r="EF27" s="29"/>
      <c r="EG27" s="29"/>
      <c r="EH27" s="45"/>
      <c r="EI27" s="29"/>
      <c r="EJ27" s="29"/>
      <c r="EK27" s="22"/>
      <c r="EL27" s="22"/>
      <c r="EM27" s="11"/>
      <c r="EN27" s="11"/>
      <c r="EO27" s="11"/>
      <c r="EP27" s="12"/>
      <c r="EQ27" s="12"/>
      <c r="ER27" s="22"/>
      <c r="ES27" s="22"/>
      <c r="ET27" s="22"/>
      <c r="EU27" s="22"/>
      <c r="EV27" s="11"/>
      <c r="EW27" s="11"/>
      <c r="EX27" s="11"/>
      <c r="EY27" s="11"/>
      <c r="EZ27" s="13"/>
      <c r="FA27" s="13"/>
      <c r="FB27" s="13"/>
      <c r="FC27" s="13"/>
      <c r="FD27" s="13"/>
      <c r="FE27" s="13"/>
    </row>
    <row r="28" spans="1:162" s="14" customFormat="1" ht="20.100000000000001" hidden="1" customHeight="1" x14ac:dyDescent="0.25">
      <c r="A28" s="11"/>
      <c r="B28" s="11"/>
      <c r="C28" s="11"/>
      <c r="D28" s="11"/>
      <c r="E28" s="11"/>
      <c r="F28" s="11"/>
      <c r="G28" s="62"/>
      <c r="H28" s="11"/>
      <c r="I28" s="11"/>
      <c r="J28" s="38"/>
      <c r="K28" s="11"/>
      <c r="L28" s="11"/>
      <c r="M28" s="11"/>
      <c r="N28" s="39"/>
      <c r="O28" s="40"/>
      <c r="P28" s="41"/>
      <c r="Q28" s="2"/>
      <c r="R28" s="27"/>
      <c r="S28" s="27"/>
      <c r="T28" s="42"/>
      <c r="U28" s="11"/>
      <c r="V28" s="11"/>
      <c r="W28" s="28"/>
      <c r="X28" s="63"/>
      <c r="Y28" s="28"/>
      <c r="Z28" s="28"/>
      <c r="AA28" s="11"/>
      <c r="AB28" s="11"/>
      <c r="AC28" s="11"/>
      <c r="AD28" s="11"/>
      <c r="AE28" s="11"/>
      <c r="AF28" s="11"/>
      <c r="AG28" s="11"/>
      <c r="AH28" s="17"/>
      <c r="AI28" s="17"/>
      <c r="AJ28" s="17"/>
      <c r="AK28" s="17"/>
      <c r="AL28" s="17"/>
      <c r="AM28" s="11"/>
      <c r="AN28" s="11"/>
      <c r="AO28" s="11"/>
      <c r="AP28" s="17"/>
      <c r="AQ28" s="17"/>
      <c r="AR28" s="17"/>
      <c r="AS28" s="17"/>
      <c r="AT28" s="22"/>
      <c r="AU28" s="22"/>
      <c r="AV28" s="11"/>
      <c r="AW28" s="17"/>
      <c r="AX28" s="11"/>
      <c r="AY28" s="11"/>
      <c r="AZ28" s="11"/>
      <c r="BA28" s="29"/>
      <c r="BB28" s="11"/>
      <c r="BC28" s="29"/>
      <c r="BD28" s="29"/>
      <c r="BE28" s="29"/>
      <c r="BF28" s="29"/>
      <c r="BG28" s="11"/>
      <c r="BH28" s="11"/>
      <c r="BI28" s="11"/>
      <c r="BJ28" s="29"/>
      <c r="BK28" s="11"/>
      <c r="BL28" s="43"/>
      <c r="BM28" s="17"/>
      <c r="BN28" s="11"/>
      <c r="BO28" s="11"/>
      <c r="BP28" s="29"/>
      <c r="BQ28" s="29"/>
      <c r="BR28" s="29"/>
      <c r="BS28" s="29"/>
      <c r="BT28" s="29"/>
      <c r="BU28" s="11"/>
      <c r="BV28" s="29"/>
      <c r="BW28" s="29"/>
      <c r="BX28" s="29"/>
      <c r="BY28" s="29"/>
      <c r="BZ28" s="17"/>
      <c r="CA28" s="22"/>
      <c r="CB28" s="17"/>
      <c r="CC28" s="22"/>
      <c r="CD28" s="22"/>
      <c r="CE28" s="22"/>
      <c r="CF28" s="17"/>
      <c r="CG28" s="11"/>
      <c r="CH28" s="11"/>
      <c r="CI28" s="11"/>
      <c r="CJ28" s="29"/>
      <c r="CK28" s="29"/>
      <c r="CL28" s="22"/>
      <c r="CM28" s="29"/>
      <c r="CN28" s="29"/>
      <c r="CO28" s="29"/>
      <c r="CP28" s="29"/>
      <c r="CQ28" s="29"/>
      <c r="CR28" s="29"/>
      <c r="CS28" s="17"/>
      <c r="CT28" s="17"/>
      <c r="CU28" s="17"/>
      <c r="CV28" s="17"/>
      <c r="CW28" s="30"/>
      <c r="CX28" s="44"/>
      <c r="CY28" s="29"/>
      <c r="CZ28" s="22"/>
      <c r="DA28" s="22"/>
      <c r="DB28" s="22"/>
      <c r="DC28" s="22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43"/>
      <c r="DY28" s="43"/>
      <c r="DZ28" s="43"/>
      <c r="EA28" s="43"/>
      <c r="EB28" s="11"/>
      <c r="EC28" s="12"/>
      <c r="ED28" s="29"/>
      <c r="EE28" s="12"/>
      <c r="EF28" s="29"/>
      <c r="EG28" s="29"/>
      <c r="EH28" s="45"/>
      <c r="EI28" s="29"/>
      <c r="EJ28" s="29"/>
      <c r="EK28" s="22"/>
      <c r="EL28" s="22"/>
      <c r="EM28" s="11"/>
      <c r="EN28" s="11"/>
      <c r="EO28" s="11"/>
      <c r="EP28" s="12"/>
      <c r="EQ28" s="12"/>
      <c r="ER28" s="22"/>
      <c r="ES28" s="22"/>
      <c r="ET28" s="22"/>
      <c r="EU28" s="22"/>
      <c r="EV28" s="11"/>
      <c r="EW28" s="11"/>
      <c r="EX28" s="11"/>
      <c r="EY28" s="11"/>
      <c r="EZ28" s="13"/>
      <c r="FA28" s="13"/>
      <c r="FB28" s="13"/>
      <c r="FC28" s="13"/>
      <c r="FD28" s="13"/>
      <c r="FE28" s="13"/>
    </row>
    <row r="29" spans="1:162" s="14" customFormat="1" ht="20.100000000000001" hidden="1" customHeight="1" x14ac:dyDescent="0.25">
      <c r="A29" s="11"/>
      <c r="B29" s="11"/>
      <c r="C29" s="11"/>
      <c r="D29" s="11"/>
      <c r="E29" s="11"/>
      <c r="F29" s="11"/>
      <c r="G29" s="62"/>
      <c r="H29" s="11"/>
      <c r="I29" s="11"/>
      <c r="J29" s="38"/>
      <c r="K29" s="11"/>
      <c r="L29" s="11"/>
      <c r="M29" s="11"/>
      <c r="N29" s="39"/>
      <c r="O29" s="40"/>
      <c r="P29" s="41"/>
      <c r="Q29" s="2"/>
      <c r="R29" s="27"/>
      <c r="S29" s="27"/>
      <c r="T29" s="42"/>
      <c r="U29" s="11"/>
      <c r="V29" s="11"/>
      <c r="W29" s="28"/>
      <c r="X29" s="63"/>
      <c r="Y29" s="28"/>
      <c r="Z29" s="28"/>
      <c r="AA29" s="11"/>
      <c r="AB29" s="11"/>
      <c r="AC29" s="11"/>
      <c r="AD29" s="11"/>
      <c r="AE29" s="11"/>
      <c r="AF29" s="11"/>
      <c r="AG29" s="11"/>
      <c r="AH29" s="17"/>
      <c r="AI29" s="17"/>
      <c r="AJ29" s="17"/>
      <c r="AK29" s="17"/>
      <c r="AL29" s="17"/>
      <c r="AM29" s="11"/>
      <c r="AN29" s="11"/>
      <c r="AO29" s="11"/>
      <c r="AP29" s="17"/>
      <c r="AQ29" s="17"/>
      <c r="AR29" s="17"/>
      <c r="AS29" s="17"/>
      <c r="AT29" s="22"/>
      <c r="AU29" s="22"/>
      <c r="AV29" s="11"/>
      <c r="AW29" s="17"/>
      <c r="AX29" s="11"/>
      <c r="AY29" s="11"/>
      <c r="AZ29" s="11"/>
      <c r="BA29" s="29"/>
      <c r="BB29" s="11"/>
      <c r="BC29" s="29"/>
      <c r="BD29" s="29"/>
      <c r="BE29" s="29"/>
      <c r="BF29" s="29"/>
      <c r="BG29" s="11"/>
      <c r="BH29" s="11"/>
      <c r="BI29" s="11"/>
      <c r="BJ29" s="29"/>
      <c r="BK29" s="11"/>
      <c r="BL29" s="43"/>
      <c r="BM29" s="17"/>
      <c r="BN29" s="11"/>
      <c r="BO29" s="11"/>
      <c r="BP29" s="29"/>
      <c r="BQ29" s="29"/>
      <c r="BR29" s="29"/>
      <c r="BS29" s="29"/>
      <c r="BT29" s="29"/>
      <c r="BU29" s="11"/>
      <c r="BV29" s="29"/>
      <c r="BW29" s="29"/>
      <c r="BX29" s="29"/>
      <c r="BY29" s="29"/>
      <c r="BZ29" s="17"/>
      <c r="CA29" s="22"/>
      <c r="CB29" s="17"/>
      <c r="CC29" s="22"/>
      <c r="CD29" s="22"/>
      <c r="CE29" s="22"/>
      <c r="CF29" s="17"/>
      <c r="CG29" s="11"/>
      <c r="CH29" s="11"/>
      <c r="CI29" s="11"/>
      <c r="CJ29" s="29"/>
      <c r="CK29" s="29"/>
      <c r="CL29" s="22"/>
      <c r="CM29" s="29"/>
      <c r="CN29" s="29"/>
      <c r="CO29" s="29"/>
      <c r="CP29" s="29"/>
      <c r="CQ29" s="29"/>
      <c r="CR29" s="29"/>
      <c r="CS29" s="17"/>
      <c r="CT29" s="17"/>
      <c r="CU29" s="17"/>
      <c r="CV29" s="17"/>
      <c r="CW29" s="30"/>
      <c r="CX29" s="44"/>
      <c r="CY29" s="29"/>
      <c r="CZ29" s="22"/>
      <c r="DA29" s="22"/>
      <c r="DB29" s="22"/>
      <c r="DC29" s="22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43"/>
      <c r="DY29" s="43"/>
      <c r="DZ29" s="43"/>
      <c r="EA29" s="43"/>
      <c r="EB29" s="11"/>
      <c r="EC29" s="12"/>
      <c r="ED29" s="29"/>
      <c r="EE29" s="12"/>
      <c r="EF29" s="29"/>
      <c r="EG29" s="29"/>
      <c r="EH29" s="45"/>
      <c r="EI29" s="29"/>
      <c r="EJ29" s="29"/>
      <c r="EK29" s="22"/>
      <c r="EL29" s="22"/>
      <c r="EM29" s="11"/>
      <c r="EN29" s="11"/>
      <c r="EO29" s="11"/>
      <c r="EP29" s="12"/>
      <c r="EQ29" s="12"/>
      <c r="ER29" s="22"/>
      <c r="ES29" s="22"/>
      <c r="ET29" s="22"/>
      <c r="EU29" s="22"/>
      <c r="EV29" s="11"/>
      <c r="EW29" s="11"/>
      <c r="EX29" s="11"/>
      <c r="EY29" s="11"/>
      <c r="EZ29" s="13"/>
      <c r="FA29" s="13"/>
      <c r="FB29" s="13"/>
      <c r="FC29" s="13"/>
      <c r="FD29" s="13"/>
      <c r="FE29" s="13"/>
    </row>
    <row r="30" spans="1:162" s="14" customFormat="1" ht="20.100000000000001" hidden="1" customHeight="1" x14ac:dyDescent="0.25">
      <c r="A30" s="11"/>
      <c r="B30" s="11"/>
      <c r="C30" s="11"/>
      <c r="D30" s="11"/>
      <c r="E30" s="11"/>
      <c r="F30" s="11"/>
      <c r="G30" s="62"/>
      <c r="H30" s="11"/>
      <c r="I30" s="11"/>
      <c r="J30" s="38"/>
      <c r="K30" s="11"/>
      <c r="L30" s="11"/>
      <c r="M30" s="11"/>
      <c r="N30" s="11"/>
      <c r="O30" s="31"/>
      <c r="P30" s="41"/>
      <c r="Q30" s="2"/>
      <c r="R30" s="27"/>
      <c r="S30" s="27"/>
      <c r="T30" s="29"/>
      <c r="U30" s="11"/>
      <c r="V30" s="11"/>
      <c r="W30" s="28"/>
      <c r="X30" s="63"/>
      <c r="Y30" s="28"/>
      <c r="Z30" s="28"/>
      <c r="AA30" s="11"/>
      <c r="AB30" s="11"/>
      <c r="AC30" s="11"/>
      <c r="AD30" s="11"/>
      <c r="AE30" s="11"/>
      <c r="AF30" s="11"/>
      <c r="AG30" s="11"/>
      <c r="AH30" s="17"/>
      <c r="AI30" s="17"/>
      <c r="AJ30" s="17"/>
      <c r="AK30" s="17"/>
      <c r="AL30" s="17"/>
      <c r="AM30" s="11"/>
      <c r="AN30" s="11"/>
      <c r="AO30" s="11"/>
      <c r="AP30" s="17"/>
      <c r="AQ30" s="17"/>
      <c r="AR30" s="17"/>
      <c r="AS30" s="17"/>
      <c r="AT30" s="22"/>
      <c r="AU30" s="22"/>
      <c r="AV30" s="11"/>
      <c r="AW30" s="17"/>
      <c r="AX30" s="11"/>
      <c r="AY30" s="11"/>
      <c r="AZ30" s="11"/>
      <c r="BA30" s="29"/>
      <c r="BB30" s="11"/>
      <c r="BC30" s="29"/>
      <c r="BD30" s="29"/>
      <c r="BE30" s="29"/>
      <c r="BF30" s="29"/>
      <c r="BG30" s="11"/>
      <c r="BH30" s="11"/>
      <c r="BI30" s="11"/>
      <c r="BJ30" s="29"/>
      <c r="BK30" s="11"/>
      <c r="BL30" s="43"/>
      <c r="BM30" s="17"/>
      <c r="BN30" s="11"/>
      <c r="BO30" s="11"/>
      <c r="BP30" s="29"/>
      <c r="BQ30" s="29"/>
      <c r="BR30" s="29"/>
      <c r="BS30" s="29"/>
      <c r="BT30" s="29"/>
      <c r="BU30" s="11"/>
      <c r="BV30" s="29"/>
      <c r="BW30" s="29"/>
      <c r="BX30" s="29"/>
      <c r="BY30" s="29"/>
      <c r="BZ30" s="17"/>
      <c r="CA30" s="22"/>
      <c r="CB30" s="17"/>
      <c r="CC30" s="22"/>
      <c r="CD30" s="22"/>
      <c r="CE30" s="22"/>
      <c r="CF30" s="17"/>
      <c r="CG30" s="11"/>
      <c r="CH30" s="11"/>
      <c r="CI30" s="11"/>
      <c r="CJ30" s="29"/>
      <c r="CK30" s="29"/>
      <c r="CL30" s="22"/>
      <c r="CM30" s="29"/>
      <c r="CN30" s="29"/>
      <c r="CO30" s="29"/>
      <c r="CP30" s="29"/>
      <c r="CQ30" s="29"/>
      <c r="CR30" s="29"/>
      <c r="CS30" s="17"/>
      <c r="CT30" s="17"/>
      <c r="CU30" s="17"/>
      <c r="CV30" s="17"/>
      <c r="CW30" s="30"/>
      <c r="CX30" s="44"/>
      <c r="CY30" s="29"/>
      <c r="CZ30" s="22"/>
      <c r="DA30" s="22"/>
      <c r="DB30" s="22"/>
      <c r="DC30" s="22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43"/>
      <c r="DY30" s="43"/>
      <c r="DZ30" s="43"/>
      <c r="EA30" s="43"/>
      <c r="EB30" s="11"/>
      <c r="EC30" s="12"/>
      <c r="ED30" s="29"/>
      <c r="EE30" s="12"/>
      <c r="EF30" s="29"/>
      <c r="EG30" s="29"/>
      <c r="EH30" s="45"/>
      <c r="EI30" s="29"/>
      <c r="EJ30" s="29"/>
      <c r="EK30" s="22"/>
      <c r="EL30" s="22"/>
      <c r="EM30" s="11"/>
      <c r="EN30" s="11"/>
      <c r="EO30" s="11"/>
      <c r="EP30" s="12"/>
      <c r="EQ30" s="12"/>
      <c r="ER30" s="22"/>
      <c r="ES30" s="22"/>
      <c r="ET30" s="22"/>
      <c r="EU30" s="22"/>
      <c r="EV30" s="11"/>
      <c r="EW30" s="11"/>
      <c r="EX30" s="11"/>
      <c r="EY30" s="11"/>
      <c r="EZ30" s="13"/>
      <c r="FA30" s="13"/>
      <c r="FB30" s="13"/>
      <c r="FC30" s="13"/>
      <c r="FD30" s="13"/>
      <c r="FE30" s="13"/>
    </row>
    <row r="31" spans="1:162" s="14" customFormat="1" ht="20.100000000000001" hidden="1" customHeight="1" x14ac:dyDescent="0.25">
      <c r="A31" s="11"/>
      <c r="B31" s="11"/>
      <c r="C31" s="11"/>
      <c r="D31" s="11"/>
      <c r="E31" s="11"/>
      <c r="F31" s="11"/>
      <c r="G31" s="62"/>
      <c r="H31" s="11"/>
      <c r="I31" s="11"/>
      <c r="J31" s="38"/>
      <c r="K31" s="11"/>
      <c r="L31" s="11"/>
      <c r="M31" s="11"/>
      <c r="N31" s="39"/>
      <c r="O31" s="40"/>
      <c r="P31" s="41"/>
      <c r="Q31" s="2"/>
      <c r="R31" s="27"/>
      <c r="S31" s="27"/>
      <c r="T31" s="42"/>
      <c r="U31" s="11"/>
      <c r="V31" s="11"/>
      <c r="W31" s="28"/>
      <c r="X31" s="63"/>
      <c r="Y31" s="28"/>
      <c r="Z31" s="28"/>
      <c r="AA31" s="11"/>
      <c r="AB31" s="11"/>
      <c r="AC31" s="11"/>
      <c r="AD31" s="11"/>
      <c r="AE31" s="11"/>
      <c r="AF31" s="11"/>
      <c r="AG31" s="11"/>
      <c r="AH31" s="17"/>
      <c r="AI31" s="17"/>
      <c r="AJ31" s="17"/>
      <c r="AK31" s="17"/>
      <c r="AL31" s="17"/>
      <c r="AM31" s="11"/>
      <c r="AN31" s="11"/>
      <c r="AO31" s="11"/>
      <c r="AP31" s="17"/>
      <c r="AQ31" s="17"/>
      <c r="AR31" s="17"/>
      <c r="AS31" s="17"/>
      <c r="AT31" s="22"/>
      <c r="AU31" s="22"/>
      <c r="AV31" s="11"/>
      <c r="AW31" s="17"/>
      <c r="AX31" s="11"/>
      <c r="AY31" s="11"/>
      <c r="AZ31" s="11"/>
      <c r="BA31" s="29"/>
      <c r="BB31" s="11"/>
      <c r="BC31" s="29"/>
      <c r="BD31" s="29"/>
      <c r="BE31" s="29"/>
      <c r="BF31" s="29"/>
      <c r="BG31" s="11"/>
      <c r="BH31" s="11"/>
      <c r="BI31" s="11"/>
      <c r="BJ31" s="29"/>
      <c r="BK31" s="11"/>
      <c r="BL31" s="43"/>
      <c r="BM31" s="17"/>
      <c r="BN31" s="11"/>
      <c r="BO31" s="11"/>
      <c r="BP31" s="29"/>
      <c r="BQ31" s="29"/>
      <c r="BR31" s="29"/>
      <c r="BS31" s="29"/>
      <c r="BT31" s="29"/>
      <c r="BU31" s="11"/>
      <c r="BV31" s="29"/>
      <c r="BW31" s="29"/>
      <c r="BX31" s="29"/>
      <c r="BY31" s="29"/>
      <c r="BZ31" s="17"/>
      <c r="CA31" s="22"/>
      <c r="CB31" s="17"/>
      <c r="CC31" s="22"/>
      <c r="CD31" s="22"/>
      <c r="CE31" s="22"/>
      <c r="CF31" s="17"/>
      <c r="CG31" s="11"/>
      <c r="CH31" s="11"/>
      <c r="CI31" s="11"/>
      <c r="CJ31" s="29"/>
      <c r="CK31" s="29"/>
      <c r="CL31" s="22"/>
      <c r="CM31" s="29"/>
      <c r="CN31" s="29"/>
      <c r="CO31" s="29"/>
      <c r="CP31" s="29"/>
      <c r="CQ31" s="29"/>
      <c r="CR31" s="29"/>
      <c r="CS31" s="17"/>
      <c r="CT31" s="17"/>
      <c r="CU31" s="17"/>
      <c r="CV31" s="17"/>
      <c r="CW31" s="30"/>
      <c r="CX31" s="44"/>
      <c r="CY31" s="29"/>
      <c r="CZ31" s="22"/>
      <c r="DA31" s="22"/>
      <c r="DB31" s="22"/>
      <c r="DC31" s="22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43"/>
      <c r="DY31" s="43"/>
      <c r="DZ31" s="43"/>
      <c r="EA31" s="43"/>
      <c r="EB31" s="11"/>
      <c r="EC31" s="12"/>
      <c r="ED31" s="29"/>
      <c r="EE31" s="12"/>
      <c r="EF31" s="29"/>
      <c r="EG31" s="29"/>
      <c r="EH31" s="45"/>
      <c r="EI31" s="29"/>
      <c r="EJ31" s="29"/>
      <c r="EK31" s="22"/>
      <c r="EL31" s="22"/>
      <c r="EM31" s="11"/>
      <c r="EN31" s="11"/>
      <c r="EO31" s="11"/>
      <c r="EP31" s="12"/>
      <c r="EQ31" s="12"/>
      <c r="ER31" s="22"/>
      <c r="ES31" s="22"/>
      <c r="ET31" s="22"/>
      <c r="EU31" s="22"/>
      <c r="EV31" s="11"/>
      <c r="EW31" s="11"/>
      <c r="EX31" s="11"/>
      <c r="EY31" s="11"/>
      <c r="EZ31" s="13"/>
      <c r="FA31" s="13"/>
      <c r="FB31" s="13"/>
      <c r="FC31" s="13"/>
      <c r="FD31" s="13"/>
      <c r="FE31" s="13"/>
    </row>
    <row r="32" spans="1:162" s="14" customFormat="1" ht="20.100000000000001" hidden="1" customHeight="1" x14ac:dyDescent="0.25">
      <c r="A32" s="11"/>
      <c r="B32" s="11"/>
      <c r="C32" s="11"/>
      <c r="D32" s="11"/>
      <c r="E32" s="11"/>
      <c r="F32" s="11"/>
      <c r="G32" s="62"/>
      <c r="H32" s="11"/>
      <c r="I32" s="11"/>
      <c r="J32" s="38"/>
      <c r="K32" s="11"/>
      <c r="L32" s="11"/>
      <c r="M32" s="11"/>
      <c r="N32" s="39"/>
      <c r="O32" s="40"/>
      <c r="P32" s="41"/>
      <c r="Q32" s="2"/>
      <c r="R32" s="27"/>
      <c r="S32" s="27"/>
      <c r="T32" s="42"/>
      <c r="U32" s="11"/>
      <c r="V32" s="11"/>
      <c r="W32" s="28"/>
      <c r="X32" s="63"/>
      <c r="Y32" s="28"/>
      <c r="Z32" s="28"/>
      <c r="AA32" s="11"/>
      <c r="AB32" s="11"/>
      <c r="AC32" s="11"/>
      <c r="AD32" s="11"/>
      <c r="AE32" s="11"/>
      <c r="AF32" s="11"/>
      <c r="AG32" s="11"/>
      <c r="AH32" s="17"/>
      <c r="AI32" s="17"/>
      <c r="AJ32" s="17"/>
      <c r="AK32" s="17"/>
      <c r="AL32" s="17"/>
      <c r="AM32" s="11"/>
      <c r="AN32" s="11"/>
      <c r="AO32" s="11"/>
      <c r="AP32" s="17"/>
      <c r="AQ32" s="17"/>
      <c r="AR32" s="17"/>
      <c r="AS32" s="17"/>
      <c r="AT32" s="22"/>
      <c r="AU32" s="22"/>
      <c r="AV32" s="11"/>
      <c r="AW32" s="17"/>
      <c r="AX32" s="11"/>
      <c r="AY32" s="11"/>
      <c r="AZ32" s="11"/>
      <c r="BA32" s="29"/>
      <c r="BB32" s="11"/>
      <c r="BC32" s="29"/>
      <c r="BD32" s="29"/>
      <c r="BE32" s="29"/>
      <c r="BF32" s="29"/>
      <c r="BG32" s="11"/>
      <c r="BH32" s="11"/>
      <c r="BI32" s="11"/>
      <c r="BJ32" s="29"/>
      <c r="BK32" s="11"/>
      <c r="BL32" s="43"/>
      <c r="BM32" s="17"/>
      <c r="BN32" s="11"/>
      <c r="BO32" s="11"/>
      <c r="BP32" s="29"/>
      <c r="BQ32" s="29"/>
      <c r="BR32" s="29"/>
      <c r="BS32" s="29"/>
      <c r="BT32" s="29"/>
      <c r="BU32" s="11"/>
      <c r="BV32" s="29"/>
      <c r="BW32" s="29"/>
      <c r="BX32" s="29"/>
      <c r="BY32" s="29"/>
      <c r="BZ32" s="17"/>
      <c r="CA32" s="22"/>
      <c r="CB32" s="17"/>
      <c r="CC32" s="22"/>
      <c r="CD32" s="22"/>
      <c r="CE32" s="22"/>
      <c r="CF32" s="17"/>
      <c r="CG32" s="11"/>
      <c r="CH32" s="11"/>
      <c r="CI32" s="11"/>
      <c r="CJ32" s="29"/>
      <c r="CK32" s="29"/>
      <c r="CL32" s="22"/>
      <c r="CM32" s="29"/>
      <c r="CN32" s="29"/>
      <c r="CO32" s="29"/>
      <c r="CP32" s="29"/>
      <c r="CQ32" s="29"/>
      <c r="CR32" s="29"/>
      <c r="CS32" s="17"/>
      <c r="CT32" s="17"/>
      <c r="CU32" s="17"/>
      <c r="CV32" s="17"/>
      <c r="CW32" s="30"/>
      <c r="CX32" s="44"/>
      <c r="CY32" s="29"/>
      <c r="CZ32" s="22"/>
      <c r="DA32" s="22"/>
      <c r="DB32" s="22"/>
      <c r="DC32" s="22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43"/>
      <c r="DY32" s="43"/>
      <c r="DZ32" s="43"/>
      <c r="EA32" s="43"/>
      <c r="EB32" s="11"/>
      <c r="EC32" s="12"/>
      <c r="ED32" s="29"/>
      <c r="EE32" s="12"/>
      <c r="EF32" s="29"/>
      <c r="EG32" s="29"/>
      <c r="EH32" s="45"/>
      <c r="EI32" s="29"/>
      <c r="EJ32" s="29"/>
      <c r="EK32" s="22"/>
      <c r="EL32" s="22"/>
      <c r="EM32" s="11"/>
      <c r="EN32" s="11"/>
      <c r="EO32" s="11"/>
      <c r="EP32" s="12"/>
      <c r="EQ32" s="12"/>
      <c r="ER32" s="22"/>
      <c r="ES32" s="22"/>
      <c r="ET32" s="22"/>
      <c r="EU32" s="22"/>
      <c r="EV32" s="11"/>
      <c r="EW32" s="11"/>
      <c r="EX32" s="11"/>
      <c r="EY32" s="11"/>
      <c r="EZ32" s="13"/>
      <c r="FA32" s="13"/>
      <c r="FB32" s="13"/>
      <c r="FC32" s="13"/>
      <c r="FD32" s="13"/>
      <c r="FE32" s="13"/>
    </row>
    <row r="33" spans="1:161" s="14" customFormat="1" ht="20.100000000000001" hidden="1" customHeight="1" x14ac:dyDescent="0.25">
      <c r="A33" s="11"/>
      <c r="B33" s="11"/>
      <c r="C33" s="11"/>
      <c r="D33" s="11"/>
      <c r="E33" s="11"/>
      <c r="F33" s="11"/>
      <c r="G33" s="62"/>
      <c r="H33" s="11"/>
      <c r="I33" s="11"/>
      <c r="J33" s="38"/>
      <c r="K33" s="11"/>
      <c r="L33" s="11"/>
      <c r="M33" s="11"/>
      <c r="N33" s="39"/>
      <c r="O33" s="40"/>
      <c r="P33" s="41"/>
      <c r="Q33" s="2"/>
      <c r="R33" s="27"/>
      <c r="S33" s="27"/>
      <c r="T33" s="42"/>
      <c r="U33" s="11"/>
      <c r="V33" s="11"/>
      <c r="W33" s="28"/>
      <c r="X33" s="63"/>
      <c r="Y33" s="28"/>
      <c r="Z33" s="28"/>
      <c r="AA33" s="11"/>
      <c r="AB33" s="11"/>
      <c r="AC33" s="11"/>
      <c r="AD33" s="11"/>
      <c r="AE33" s="11"/>
      <c r="AF33" s="11"/>
      <c r="AG33" s="11"/>
      <c r="AH33" s="17"/>
      <c r="AI33" s="17"/>
      <c r="AJ33" s="17"/>
      <c r="AK33" s="17"/>
      <c r="AL33" s="17"/>
      <c r="AM33" s="11"/>
      <c r="AN33" s="11"/>
      <c r="AO33" s="11"/>
      <c r="AP33" s="17"/>
      <c r="AQ33" s="17"/>
      <c r="AR33" s="17"/>
      <c r="AS33" s="17"/>
      <c r="AT33" s="22"/>
      <c r="AU33" s="22"/>
      <c r="AV33" s="11"/>
      <c r="AW33" s="17"/>
      <c r="AX33" s="11"/>
      <c r="AY33" s="11"/>
      <c r="AZ33" s="11"/>
      <c r="BA33" s="29"/>
      <c r="BB33" s="11"/>
      <c r="BC33" s="29"/>
      <c r="BD33" s="29"/>
      <c r="BE33" s="29"/>
      <c r="BF33" s="29"/>
      <c r="BG33" s="11"/>
      <c r="BH33" s="11"/>
      <c r="BI33" s="11"/>
      <c r="BJ33" s="29"/>
      <c r="BK33" s="11"/>
      <c r="BL33" s="43"/>
      <c r="BM33" s="17"/>
      <c r="BN33" s="11"/>
      <c r="BO33" s="11"/>
      <c r="BP33" s="29"/>
      <c r="BQ33" s="29"/>
      <c r="BR33" s="29"/>
      <c r="BS33" s="29"/>
      <c r="BT33" s="29"/>
      <c r="BU33" s="11"/>
      <c r="BV33" s="29"/>
      <c r="BW33" s="29"/>
      <c r="BX33" s="29"/>
      <c r="BY33" s="29"/>
      <c r="BZ33" s="17"/>
      <c r="CA33" s="22"/>
      <c r="CB33" s="17"/>
      <c r="CC33" s="22"/>
      <c r="CD33" s="22"/>
      <c r="CE33" s="22"/>
      <c r="CF33" s="17"/>
      <c r="CG33" s="11"/>
      <c r="CH33" s="11"/>
      <c r="CI33" s="11"/>
      <c r="CJ33" s="29"/>
      <c r="CK33" s="29"/>
      <c r="CL33" s="22"/>
      <c r="CM33" s="29"/>
      <c r="CN33" s="29"/>
      <c r="CO33" s="29"/>
      <c r="CP33" s="29"/>
      <c r="CQ33" s="29"/>
      <c r="CR33" s="29"/>
      <c r="CS33" s="17"/>
      <c r="CT33" s="17"/>
      <c r="CU33" s="17"/>
      <c r="CV33" s="17"/>
      <c r="CW33" s="30"/>
      <c r="CX33" s="44"/>
      <c r="CY33" s="29"/>
      <c r="CZ33" s="22"/>
      <c r="DA33" s="22"/>
      <c r="DB33" s="22"/>
      <c r="DC33" s="22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43"/>
      <c r="DY33" s="43"/>
      <c r="DZ33" s="43"/>
      <c r="EA33" s="43"/>
      <c r="EB33" s="11"/>
      <c r="EC33" s="12"/>
      <c r="ED33" s="29"/>
      <c r="EE33" s="12"/>
      <c r="EF33" s="29"/>
      <c r="EG33" s="29"/>
      <c r="EH33" s="45"/>
      <c r="EI33" s="29"/>
      <c r="EJ33" s="29"/>
      <c r="EK33" s="22"/>
      <c r="EL33" s="22"/>
      <c r="EM33" s="11"/>
      <c r="EN33" s="11"/>
      <c r="EO33" s="11"/>
      <c r="EP33" s="12"/>
      <c r="EQ33" s="12"/>
      <c r="ER33" s="22"/>
      <c r="ES33" s="22"/>
      <c r="ET33" s="22"/>
      <c r="EU33" s="22"/>
      <c r="EV33" s="11"/>
      <c r="EW33" s="11"/>
      <c r="EX33" s="11"/>
      <c r="EY33" s="11"/>
      <c r="EZ33" s="13"/>
      <c r="FA33" s="13"/>
      <c r="FB33" s="13"/>
      <c r="FC33" s="13"/>
      <c r="FD33" s="13"/>
      <c r="FE33" s="13"/>
    </row>
    <row r="34" spans="1:161" s="14" customFormat="1" ht="20.100000000000001" hidden="1" customHeight="1" x14ac:dyDescent="0.25">
      <c r="A34" s="11"/>
      <c r="B34" s="11"/>
      <c r="C34" s="11"/>
      <c r="D34" s="11"/>
      <c r="E34" s="11"/>
      <c r="F34" s="11"/>
      <c r="G34" s="62"/>
      <c r="H34" s="11"/>
      <c r="I34" s="11"/>
      <c r="J34" s="38"/>
      <c r="K34" s="11"/>
      <c r="L34" s="11"/>
      <c r="M34" s="11"/>
      <c r="N34" s="39"/>
      <c r="O34" s="40"/>
      <c r="P34" s="41"/>
      <c r="Q34" s="2"/>
      <c r="R34" s="27"/>
      <c r="S34" s="27"/>
      <c r="T34" s="42"/>
      <c r="U34" s="11"/>
      <c r="V34" s="11"/>
      <c r="W34" s="28"/>
      <c r="X34" s="63"/>
      <c r="Y34" s="28"/>
      <c r="Z34" s="28"/>
      <c r="AA34" s="11"/>
      <c r="AB34" s="11"/>
      <c r="AC34" s="11"/>
      <c r="AD34" s="11"/>
      <c r="AE34" s="11"/>
      <c r="AF34" s="11"/>
      <c r="AG34" s="11"/>
      <c r="AH34" s="17"/>
      <c r="AI34" s="17"/>
      <c r="AJ34" s="17"/>
      <c r="AK34" s="17"/>
      <c r="AL34" s="17"/>
      <c r="AM34" s="11"/>
      <c r="AN34" s="11"/>
      <c r="AO34" s="11"/>
      <c r="AP34" s="17"/>
      <c r="AQ34" s="17"/>
      <c r="AR34" s="17"/>
      <c r="AS34" s="17"/>
      <c r="AT34" s="22"/>
      <c r="AU34" s="22"/>
      <c r="AV34" s="11"/>
      <c r="AW34" s="17"/>
      <c r="AX34" s="11"/>
      <c r="AY34" s="11"/>
      <c r="AZ34" s="11"/>
      <c r="BA34" s="29"/>
      <c r="BB34" s="11"/>
      <c r="BC34" s="29"/>
      <c r="BD34" s="29"/>
      <c r="BE34" s="29"/>
      <c r="BF34" s="29"/>
      <c r="BG34" s="11"/>
      <c r="BH34" s="11"/>
      <c r="BI34" s="11"/>
      <c r="BJ34" s="29"/>
      <c r="BK34" s="11"/>
      <c r="BL34" s="43"/>
      <c r="BM34" s="17"/>
      <c r="BN34" s="11"/>
      <c r="BO34" s="11"/>
      <c r="BP34" s="29"/>
      <c r="BQ34" s="29"/>
      <c r="BR34" s="29"/>
      <c r="BS34" s="29"/>
      <c r="BT34" s="29"/>
      <c r="BU34" s="11"/>
      <c r="BV34" s="29"/>
      <c r="BW34" s="29"/>
      <c r="BX34" s="29"/>
      <c r="BY34" s="29"/>
      <c r="BZ34" s="17"/>
      <c r="CA34" s="22"/>
      <c r="CB34" s="17"/>
      <c r="CC34" s="22"/>
      <c r="CD34" s="22"/>
      <c r="CE34" s="22"/>
      <c r="CF34" s="17"/>
      <c r="CG34" s="11"/>
      <c r="CH34" s="11"/>
      <c r="CI34" s="11"/>
      <c r="CJ34" s="29"/>
      <c r="CK34" s="29"/>
      <c r="CL34" s="22"/>
      <c r="CM34" s="29"/>
      <c r="CN34" s="29"/>
      <c r="CO34" s="29"/>
      <c r="CP34" s="29"/>
      <c r="CQ34" s="29"/>
      <c r="CR34" s="29"/>
      <c r="CS34" s="17"/>
      <c r="CT34" s="17"/>
      <c r="CU34" s="17"/>
      <c r="CV34" s="17"/>
      <c r="CW34" s="30"/>
      <c r="CX34" s="44"/>
      <c r="CY34" s="29"/>
      <c r="CZ34" s="22"/>
      <c r="DA34" s="22"/>
      <c r="DB34" s="22"/>
      <c r="DC34" s="22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43"/>
      <c r="DY34" s="43"/>
      <c r="DZ34" s="43"/>
      <c r="EA34" s="43"/>
      <c r="EB34" s="11"/>
      <c r="EC34" s="12"/>
      <c r="ED34" s="29"/>
      <c r="EE34" s="12"/>
      <c r="EF34" s="29"/>
      <c r="EG34" s="29"/>
      <c r="EH34" s="45"/>
      <c r="EI34" s="29"/>
      <c r="EJ34" s="29"/>
      <c r="EK34" s="22"/>
      <c r="EL34" s="22"/>
      <c r="EM34" s="11"/>
      <c r="EN34" s="11"/>
      <c r="EO34" s="11"/>
      <c r="EP34" s="12"/>
      <c r="EQ34" s="12"/>
      <c r="ER34" s="22"/>
      <c r="ES34" s="22"/>
      <c r="ET34" s="22"/>
      <c r="EU34" s="22"/>
      <c r="EV34" s="11"/>
      <c r="EW34" s="11"/>
      <c r="EX34" s="11"/>
      <c r="EY34" s="11"/>
      <c r="EZ34" s="13"/>
      <c r="FA34" s="13"/>
      <c r="FB34" s="13"/>
      <c r="FC34" s="13"/>
      <c r="FD34" s="13"/>
      <c r="FE34" s="13"/>
    </row>
    <row r="35" spans="1:161" s="14" customFormat="1" ht="20.100000000000001" hidden="1" customHeight="1" x14ac:dyDescent="0.25">
      <c r="A35" s="11"/>
      <c r="B35" s="11"/>
      <c r="C35" s="11"/>
      <c r="D35" s="11"/>
      <c r="E35" s="11"/>
      <c r="F35" s="11"/>
      <c r="G35" s="62"/>
      <c r="H35" s="11"/>
      <c r="I35" s="11"/>
      <c r="J35" s="38"/>
      <c r="K35" s="11"/>
      <c r="L35" s="11"/>
      <c r="M35" s="11"/>
      <c r="N35" s="39"/>
      <c r="O35" s="40"/>
      <c r="P35" s="41"/>
      <c r="Q35" s="2"/>
      <c r="R35" s="27"/>
      <c r="S35" s="27"/>
      <c r="T35" s="42"/>
      <c r="U35" s="11"/>
      <c r="V35" s="11"/>
      <c r="W35" s="28"/>
      <c r="X35" s="63"/>
      <c r="Y35" s="28"/>
      <c r="Z35" s="28"/>
      <c r="AA35" s="11"/>
      <c r="AB35" s="11"/>
      <c r="AC35" s="11"/>
      <c r="AD35" s="11"/>
      <c r="AE35" s="11"/>
      <c r="AF35" s="11"/>
      <c r="AG35" s="11"/>
      <c r="AH35" s="17"/>
      <c r="AI35" s="17"/>
      <c r="AJ35" s="17"/>
      <c r="AK35" s="17"/>
      <c r="AL35" s="17"/>
      <c r="AM35" s="11"/>
      <c r="AN35" s="11"/>
      <c r="AO35" s="11"/>
      <c r="AP35" s="17"/>
      <c r="AQ35" s="17"/>
      <c r="AR35" s="17"/>
      <c r="AS35" s="17"/>
      <c r="AT35" s="22"/>
      <c r="AU35" s="22"/>
      <c r="AV35" s="11"/>
      <c r="AW35" s="17"/>
      <c r="AX35" s="11"/>
      <c r="AY35" s="11"/>
      <c r="AZ35" s="11"/>
      <c r="BA35" s="29"/>
      <c r="BB35" s="11"/>
      <c r="BC35" s="29"/>
      <c r="BD35" s="29"/>
      <c r="BE35" s="29"/>
      <c r="BF35" s="29"/>
      <c r="BG35" s="11"/>
      <c r="BH35" s="11"/>
      <c r="BI35" s="11"/>
      <c r="BJ35" s="29"/>
      <c r="BK35" s="11"/>
      <c r="BL35" s="43"/>
      <c r="BM35" s="17"/>
      <c r="BN35" s="11"/>
      <c r="BO35" s="11"/>
      <c r="BP35" s="29"/>
      <c r="BQ35" s="29"/>
      <c r="BR35" s="29"/>
      <c r="BS35" s="29"/>
      <c r="BT35" s="29"/>
      <c r="BU35" s="11"/>
      <c r="BV35" s="29"/>
      <c r="BW35" s="29"/>
      <c r="BX35" s="29"/>
      <c r="BY35" s="29"/>
      <c r="BZ35" s="17"/>
      <c r="CA35" s="22"/>
      <c r="CB35" s="17"/>
      <c r="CC35" s="22"/>
      <c r="CD35" s="22"/>
      <c r="CE35" s="22"/>
      <c r="CF35" s="17"/>
      <c r="CG35" s="11"/>
      <c r="CH35" s="11"/>
      <c r="CI35" s="11"/>
      <c r="CJ35" s="29"/>
      <c r="CK35" s="29"/>
      <c r="CL35" s="22"/>
      <c r="CM35" s="29"/>
      <c r="CN35" s="29"/>
      <c r="CO35" s="29"/>
      <c r="CP35" s="29"/>
      <c r="CQ35" s="29"/>
      <c r="CR35" s="29"/>
      <c r="CS35" s="17"/>
      <c r="CT35" s="17"/>
      <c r="CU35" s="17"/>
      <c r="CV35" s="17"/>
      <c r="CW35" s="30"/>
      <c r="CX35" s="44"/>
      <c r="CY35" s="29"/>
      <c r="CZ35" s="22"/>
      <c r="DA35" s="22"/>
      <c r="DB35" s="22"/>
      <c r="DC35" s="22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43"/>
      <c r="DY35" s="43"/>
      <c r="DZ35" s="43"/>
      <c r="EA35" s="43"/>
      <c r="EB35" s="11"/>
      <c r="EC35" s="12"/>
      <c r="ED35" s="29"/>
      <c r="EE35" s="12"/>
      <c r="EF35" s="29"/>
      <c r="EG35" s="29"/>
      <c r="EH35" s="45"/>
      <c r="EI35" s="29"/>
      <c r="EJ35" s="29"/>
      <c r="EK35" s="22"/>
      <c r="EL35" s="22"/>
      <c r="EM35" s="11"/>
      <c r="EN35" s="11"/>
      <c r="EO35" s="11"/>
      <c r="EP35" s="12"/>
      <c r="EQ35" s="12"/>
      <c r="ER35" s="22"/>
      <c r="ES35" s="22"/>
      <c r="ET35" s="22"/>
      <c r="EU35" s="22"/>
      <c r="EV35" s="11"/>
      <c r="EW35" s="11"/>
      <c r="EX35" s="11"/>
      <c r="EY35" s="11"/>
      <c r="EZ35" s="13"/>
      <c r="FA35" s="13"/>
      <c r="FB35" s="13"/>
      <c r="FC35" s="13"/>
      <c r="FD35" s="13"/>
      <c r="FE35" s="13"/>
    </row>
    <row r="36" spans="1:161" s="14" customFormat="1" ht="20.100000000000001" hidden="1" customHeight="1" x14ac:dyDescent="0.25">
      <c r="A36" s="11"/>
      <c r="B36" s="11"/>
      <c r="C36" s="11"/>
      <c r="D36" s="11"/>
      <c r="E36" s="11"/>
      <c r="F36" s="11"/>
      <c r="G36" s="62"/>
      <c r="H36" s="11"/>
      <c r="I36" s="11"/>
      <c r="J36" s="38"/>
      <c r="K36" s="11"/>
      <c r="L36" s="11"/>
      <c r="M36" s="11"/>
      <c r="N36" s="39"/>
      <c r="O36" s="40"/>
      <c r="P36" s="41"/>
      <c r="Q36" s="2"/>
      <c r="R36" s="27"/>
      <c r="S36" s="27"/>
      <c r="T36" s="42"/>
      <c r="U36" s="11"/>
      <c r="V36" s="11"/>
      <c r="W36" s="28"/>
      <c r="X36" s="63"/>
      <c r="Y36" s="28"/>
      <c r="Z36" s="28"/>
      <c r="AA36" s="11"/>
      <c r="AB36" s="11"/>
      <c r="AC36" s="11"/>
      <c r="AD36" s="11"/>
      <c r="AE36" s="11"/>
      <c r="AF36" s="11"/>
      <c r="AG36" s="11"/>
      <c r="AH36" s="17"/>
      <c r="AI36" s="17"/>
      <c r="AJ36" s="17"/>
      <c r="AK36" s="17"/>
      <c r="AL36" s="17"/>
      <c r="AM36" s="11"/>
      <c r="AN36" s="11"/>
      <c r="AO36" s="11"/>
      <c r="AP36" s="17"/>
      <c r="AQ36" s="17"/>
      <c r="AR36" s="17"/>
      <c r="AS36" s="17"/>
      <c r="AT36" s="22"/>
      <c r="AU36" s="22"/>
      <c r="AV36" s="11"/>
      <c r="AW36" s="17"/>
      <c r="AX36" s="11"/>
      <c r="AY36" s="11"/>
      <c r="AZ36" s="11"/>
      <c r="BA36" s="29"/>
      <c r="BB36" s="11"/>
      <c r="BC36" s="29"/>
      <c r="BD36" s="29"/>
      <c r="BE36" s="29"/>
      <c r="BF36" s="29"/>
      <c r="BG36" s="11"/>
      <c r="BH36" s="11"/>
      <c r="BI36" s="11"/>
      <c r="BJ36" s="29"/>
      <c r="BK36" s="11"/>
      <c r="BL36" s="43"/>
      <c r="BM36" s="17"/>
      <c r="BN36" s="11"/>
      <c r="BO36" s="11"/>
      <c r="BP36" s="29"/>
      <c r="BQ36" s="29"/>
      <c r="BR36" s="29"/>
      <c r="BS36" s="29"/>
      <c r="BT36" s="29"/>
      <c r="BU36" s="11"/>
      <c r="BV36" s="29"/>
      <c r="BW36" s="29"/>
      <c r="BX36" s="29"/>
      <c r="BY36" s="29"/>
      <c r="BZ36" s="17"/>
      <c r="CA36" s="22"/>
      <c r="CB36" s="17"/>
      <c r="CC36" s="22"/>
      <c r="CD36" s="22"/>
      <c r="CE36" s="22"/>
      <c r="CF36" s="17"/>
      <c r="CG36" s="11"/>
      <c r="CH36" s="11"/>
      <c r="CI36" s="11"/>
      <c r="CJ36" s="29"/>
      <c r="CK36" s="29"/>
      <c r="CL36" s="22"/>
      <c r="CM36" s="29"/>
      <c r="CN36" s="29"/>
      <c r="CO36" s="29"/>
      <c r="CP36" s="29"/>
      <c r="CQ36" s="29"/>
      <c r="CR36" s="29"/>
      <c r="CS36" s="17"/>
      <c r="CT36" s="17"/>
      <c r="CU36" s="17"/>
      <c r="CV36" s="17"/>
      <c r="CW36" s="30"/>
      <c r="CX36" s="44"/>
      <c r="CY36" s="29"/>
      <c r="CZ36" s="22"/>
      <c r="DA36" s="22"/>
      <c r="DB36" s="22"/>
      <c r="DC36" s="22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43"/>
      <c r="DY36" s="43"/>
      <c r="DZ36" s="43"/>
      <c r="EA36" s="43"/>
      <c r="EB36" s="11"/>
      <c r="EC36" s="12"/>
      <c r="ED36" s="29"/>
      <c r="EE36" s="12"/>
      <c r="EF36" s="29"/>
      <c r="EG36" s="29"/>
      <c r="EH36" s="45"/>
      <c r="EI36" s="29"/>
      <c r="EJ36" s="29"/>
      <c r="EK36" s="22"/>
      <c r="EL36" s="22"/>
      <c r="EM36" s="11"/>
      <c r="EN36" s="11"/>
      <c r="EO36" s="11"/>
      <c r="EP36" s="12"/>
      <c r="EQ36" s="12"/>
      <c r="ER36" s="22"/>
      <c r="ES36" s="22"/>
      <c r="ET36" s="22"/>
      <c r="EU36" s="22"/>
      <c r="EV36" s="11"/>
      <c r="EW36" s="11"/>
      <c r="EX36" s="11"/>
      <c r="EY36" s="11"/>
      <c r="EZ36" s="13"/>
      <c r="FA36" s="13"/>
      <c r="FB36" s="13"/>
      <c r="FC36" s="13"/>
      <c r="FD36" s="13"/>
      <c r="FE36" s="13"/>
    </row>
    <row r="37" spans="1:161" s="14" customFormat="1" ht="20.100000000000001" hidden="1" customHeight="1" x14ac:dyDescent="0.25">
      <c r="A37" s="11"/>
      <c r="B37" s="11"/>
      <c r="C37" s="11"/>
      <c r="D37" s="11"/>
      <c r="E37" s="11"/>
      <c r="F37" s="11"/>
      <c r="G37" s="62"/>
      <c r="H37" s="11"/>
      <c r="I37" s="11"/>
      <c r="J37" s="38"/>
      <c r="K37" s="11"/>
      <c r="L37" s="11"/>
      <c r="M37" s="11"/>
      <c r="N37" s="39"/>
      <c r="O37" s="40"/>
      <c r="P37" s="41"/>
      <c r="Q37" s="2"/>
      <c r="R37" s="27"/>
      <c r="S37" s="27"/>
      <c r="T37" s="42"/>
      <c r="U37" s="11"/>
      <c r="V37" s="11"/>
      <c r="W37" s="28"/>
      <c r="X37" s="63"/>
      <c r="Y37" s="28"/>
      <c r="Z37" s="28"/>
      <c r="AA37" s="11"/>
      <c r="AB37" s="11"/>
      <c r="AC37" s="11"/>
      <c r="AD37" s="11"/>
      <c r="AE37" s="11"/>
      <c r="AF37" s="11"/>
      <c r="AG37" s="11"/>
      <c r="AH37" s="17"/>
      <c r="AI37" s="17"/>
      <c r="AJ37" s="17"/>
      <c r="AK37" s="17"/>
      <c r="AL37" s="17"/>
      <c r="AM37" s="11"/>
      <c r="AN37" s="11"/>
      <c r="AO37" s="11"/>
      <c r="AP37" s="17"/>
      <c r="AQ37" s="17"/>
      <c r="AR37" s="17"/>
      <c r="AS37" s="17"/>
      <c r="AT37" s="46"/>
      <c r="AU37" s="22"/>
      <c r="AV37" s="11"/>
      <c r="AW37" s="17"/>
      <c r="AX37" s="11"/>
      <c r="AY37" s="11"/>
      <c r="AZ37" s="11"/>
      <c r="BA37" s="29"/>
      <c r="BB37" s="11"/>
      <c r="BC37" s="29"/>
      <c r="BD37" s="29"/>
      <c r="BE37" s="29"/>
      <c r="BF37" s="29"/>
      <c r="BG37" s="11"/>
      <c r="BH37" s="11"/>
      <c r="BI37" s="11"/>
      <c r="BJ37" s="29"/>
      <c r="BK37" s="11"/>
      <c r="BL37" s="43"/>
      <c r="BM37" s="17"/>
      <c r="BN37" s="11"/>
      <c r="BO37" s="11"/>
      <c r="BP37" s="29"/>
      <c r="BQ37" s="29"/>
      <c r="BR37" s="29"/>
      <c r="BS37" s="29"/>
      <c r="BT37" s="29"/>
      <c r="BU37" s="11"/>
      <c r="BV37" s="29"/>
      <c r="BW37" s="29"/>
      <c r="BX37" s="29"/>
      <c r="BY37" s="29"/>
      <c r="BZ37" s="17"/>
      <c r="CA37" s="22"/>
      <c r="CB37" s="17"/>
      <c r="CC37" s="22"/>
      <c r="CD37" s="22"/>
      <c r="CE37" s="22"/>
      <c r="CF37" s="17"/>
      <c r="CG37" s="11"/>
      <c r="CH37" s="11"/>
      <c r="CI37" s="11"/>
      <c r="CJ37" s="29"/>
      <c r="CK37" s="29"/>
      <c r="CL37" s="22"/>
      <c r="CM37" s="29"/>
      <c r="CN37" s="29"/>
      <c r="CO37" s="29"/>
      <c r="CP37" s="29"/>
      <c r="CQ37" s="29"/>
      <c r="CR37" s="29"/>
      <c r="CS37" s="17"/>
      <c r="CT37" s="17"/>
      <c r="CU37" s="17"/>
      <c r="CV37" s="17"/>
      <c r="CW37" s="30"/>
      <c r="CX37" s="44"/>
      <c r="CY37" s="29"/>
      <c r="CZ37" s="22"/>
      <c r="DA37" s="22"/>
      <c r="DB37" s="22"/>
      <c r="DC37" s="22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43"/>
      <c r="DY37" s="43"/>
      <c r="DZ37" s="43"/>
      <c r="EA37" s="43"/>
      <c r="EB37" s="11"/>
      <c r="EC37" s="12"/>
      <c r="ED37" s="29"/>
      <c r="EE37" s="12"/>
      <c r="EF37" s="29"/>
      <c r="EG37" s="29"/>
      <c r="EH37" s="45"/>
      <c r="EI37" s="29"/>
      <c r="EJ37" s="29"/>
      <c r="EK37" s="22"/>
      <c r="EL37" s="22"/>
      <c r="EM37" s="11"/>
      <c r="EN37" s="11"/>
      <c r="EO37" s="11"/>
      <c r="EP37" s="12"/>
      <c r="EQ37" s="12"/>
      <c r="ER37" s="22"/>
      <c r="ES37" s="22"/>
      <c r="ET37" s="22"/>
      <c r="EU37" s="22"/>
      <c r="EV37" s="11"/>
      <c r="EW37" s="11"/>
      <c r="EX37" s="11"/>
      <c r="EY37" s="11"/>
      <c r="EZ37" s="13"/>
      <c r="FA37" s="13"/>
      <c r="FB37" s="13"/>
      <c r="FC37" s="13"/>
      <c r="FD37" s="13"/>
      <c r="FE37" s="13"/>
    </row>
    <row r="38" spans="1:161" s="14" customFormat="1" ht="20.100000000000001" hidden="1" customHeight="1" x14ac:dyDescent="0.25">
      <c r="A38" s="11"/>
      <c r="B38" s="64"/>
      <c r="C38" s="11"/>
      <c r="D38" s="11"/>
      <c r="E38" s="11"/>
      <c r="F38" s="11"/>
      <c r="G38" s="62"/>
      <c r="H38" s="11"/>
      <c r="I38" s="11"/>
      <c r="J38" s="38"/>
      <c r="K38" s="11"/>
      <c r="L38" s="11"/>
      <c r="M38" s="11"/>
      <c r="N38" s="39"/>
      <c r="O38" s="40"/>
      <c r="P38" s="41"/>
      <c r="Q38" s="2"/>
      <c r="R38" s="27"/>
      <c r="S38" s="27"/>
      <c r="T38" s="42"/>
      <c r="U38" s="11"/>
      <c r="V38" s="11"/>
      <c r="W38" s="28"/>
      <c r="X38" s="63"/>
      <c r="Y38" s="28"/>
      <c r="Z38" s="28"/>
      <c r="AA38" s="11"/>
      <c r="AB38" s="11"/>
      <c r="AC38" s="11"/>
      <c r="AD38" s="11"/>
      <c r="AE38" s="11"/>
      <c r="AF38" s="11"/>
      <c r="AG38" s="11"/>
      <c r="AH38" s="17"/>
      <c r="AI38" s="17"/>
      <c r="AJ38" s="17"/>
      <c r="AK38" s="17"/>
      <c r="AL38" s="17"/>
      <c r="AM38" s="11"/>
      <c r="AN38" s="11"/>
      <c r="AO38" s="11"/>
      <c r="AP38" s="17"/>
      <c r="AQ38" s="17"/>
      <c r="AR38" s="17"/>
      <c r="AS38" s="17"/>
      <c r="AT38" s="22"/>
      <c r="AU38" s="22"/>
      <c r="AV38" s="11"/>
      <c r="AW38" s="17"/>
      <c r="AX38" s="11"/>
      <c r="AY38" s="11"/>
      <c r="AZ38" s="11"/>
      <c r="BA38" s="29"/>
      <c r="BB38" s="11"/>
      <c r="BC38" s="29"/>
      <c r="BD38" s="29"/>
      <c r="BE38" s="29"/>
      <c r="BF38" s="29"/>
      <c r="BG38" s="11"/>
      <c r="BH38" s="11"/>
      <c r="BI38" s="11"/>
      <c r="BJ38" s="29"/>
      <c r="BK38" s="11"/>
      <c r="BL38" s="43"/>
      <c r="BM38" s="17"/>
      <c r="BN38" s="11"/>
      <c r="BO38" s="11"/>
      <c r="BP38" s="29"/>
      <c r="BQ38" s="29"/>
      <c r="BR38" s="29"/>
      <c r="BS38" s="29"/>
      <c r="BT38" s="29"/>
      <c r="BU38" s="11"/>
      <c r="BV38" s="29"/>
      <c r="BW38" s="29"/>
      <c r="BX38" s="29"/>
      <c r="BY38" s="29"/>
      <c r="BZ38" s="17"/>
      <c r="CA38" s="22"/>
      <c r="CB38" s="17"/>
      <c r="CC38" s="22"/>
      <c r="CD38" s="22"/>
      <c r="CE38" s="22"/>
      <c r="CF38" s="17"/>
      <c r="CG38" s="11"/>
      <c r="CH38" s="11"/>
      <c r="CI38" s="11"/>
      <c r="CJ38" s="29"/>
      <c r="CK38" s="29"/>
      <c r="CL38" s="22"/>
      <c r="CM38" s="29"/>
      <c r="CN38" s="29"/>
      <c r="CO38" s="29"/>
      <c r="CP38" s="29"/>
      <c r="CQ38" s="29"/>
      <c r="CR38" s="29"/>
      <c r="CS38" s="17"/>
      <c r="CT38" s="17"/>
      <c r="CU38" s="17"/>
      <c r="CV38" s="17"/>
      <c r="CW38" s="30"/>
      <c r="CX38" s="44"/>
      <c r="CY38" s="29"/>
      <c r="CZ38" s="22"/>
      <c r="DA38" s="22"/>
      <c r="DB38" s="22"/>
      <c r="DC38" s="22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43"/>
      <c r="DY38" s="43"/>
      <c r="DZ38" s="43"/>
      <c r="EA38" s="43"/>
      <c r="EB38" s="11"/>
      <c r="EC38" s="12"/>
      <c r="ED38" s="29"/>
      <c r="EE38" s="12"/>
      <c r="EF38" s="29"/>
      <c r="EG38" s="29"/>
      <c r="EH38" s="45"/>
      <c r="EI38" s="29"/>
      <c r="EJ38" s="29"/>
      <c r="EK38" s="22"/>
      <c r="EL38" s="22"/>
      <c r="EM38" s="11"/>
      <c r="EN38" s="11"/>
      <c r="EO38" s="11"/>
      <c r="EP38" s="12"/>
      <c r="EQ38" s="12"/>
      <c r="ER38" s="22"/>
      <c r="ES38" s="22"/>
      <c r="ET38" s="22"/>
      <c r="EU38" s="22"/>
      <c r="EV38" s="11"/>
      <c r="EW38" s="11"/>
      <c r="EX38" s="11"/>
      <c r="EY38" s="11"/>
      <c r="EZ38" s="13"/>
      <c r="FA38" s="13"/>
      <c r="FB38" s="13"/>
      <c r="FC38" s="13"/>
      <c r="FD38" s="13"/>
      <c r="FE38" s="13"/>
    </row>
    <row r="39" spans="1:161" s="14" customFormat="1" ht="20.100000000000001" hidden="1" customHeight="1" x14ac:dyDescent="0.25">
      <c r="A39" s="11"/>
      <c r="B39" s="11"/>
      <c r="C39" s="11"/>
      <c r="D39" s="11"/>
      <c r="E39" s="11"/>
      <c r="F39" s="11"/>
      <c r="G39" s="62"/>
      <c r="H39" s="11"/>
      <c r="I39" s="11"/>
      <c r="J39" s="38"/>
      <c r="K39" s="11"/>
      <c r="L39" s="11"/>
      <c r="M39" s="11"/>
      <c r="N39" s="39"/>
      <c r="O39" s="40"/>
      <c r="P39" s="41"/>
      <c r="Q39" s="2"/>
      <c r="R39" s="27"/>
      <c r="S39" s="27"/>
      <c r="T39" s="42"/>
      <c r="U39" s="11"/>
      <c r="V39" s="11"/>
      <c r="W39" s="28"/>
      <c r="X39" s="63"/>
      <c r="Y39" s="28"/>
      <c r="Z39" s="28"/>
      <c r="AA39" s="11"/>
      <c r="AB39" s="11"/>
      <c r="AC39" s="11"/>
      <c r="AD39" s="11"/>
      <c r="AE39" s="11"/>
      <c r="AF39" s="11"/>
      <c r="AG39" s="11"/>
      <c r="AH39" s="17"/>
      <c r="AI39" s="17"/>
      <c r="AJ39" s="17"/>
      <c r="AK39" s="17"/>
      <c r="AL39" s="17"/>
      <c r="AM39" s="11"/>
      <c r="AN39" s="11"/>
      <c r="AO39" s="11"/>
      <c r="AP39" s="17"/>
      <c r="AQ39" s="17"/>
      <c r="AR39" s="17"/>
      <c r="AS39" s="17"/>
      <c r="AT39" s="46"/>
      <c r="AU39" s="22"/>
      <c r="AV39" s="11"/>
      <c r="AW39" s="17"/>
      <c r="AX39" s="11"/>
      <c r="AY39" s="11"/>
      <c r="AZ39" s="11"/>
      <c r="BA39" s="29"/>
      <c r="BB39" s="11"/>
      <c r="BC39" s="29"/>
      <c r="BD39" s="29"/>
      <c r="BE39" s="29"/>
      <c r="BF39" s="29"/>
      <c r="BG39" s="11"/>
      <c r="BH39" s="11"/>
      <c r="BI39" s="11"/>
      <c r="BJ39" s="29"/>
      <c r="BK39" s="11"/>
      <c r="BL39" s="43"/>
      <c r="BM39" s="17"/>
      <c r="BN39" s="11"/>
      <c r="BO39" s="11"/>
      <c r="BP39" s="29"/>
      <c r="BQ39" s="29"/>
      <c r="BR39" s="29"/>
      <c r="BS39" s="29"/>
      <c r="BT39" s="29"/>
      <c r="BU39" s="11"/>
      <c r="BV39" s="29"/>
      <c r="BW39" s="29"/>
      <c r="BX39" s="29"/>
      <c r="BY39" s="29"/>
      <c r="BZ39" s="17"/>
      <c r="CA39" s="22"/>
      <c r="CB39" s="17"/>
      <c r="CC39" s="22"/>
      <c r="CD39" s="22"/>
      <c r="CE39" s="22"/>
      <c r="CF39" s="17"/>
      <c r="CG39" s="11"/>
      <c r="CH39" s="11"/>
      <c r="CI39" s="11"/>
      <c r="CJ39" s="29"/>
      <c r="CK39" s="29"/>
      <c r="CL39" s="22"/>
      <c r="CM39" s="29"/>
      <c r="CN39" s="29"/>
      <c r="CO39" s="29"/>
      <c r="CP39" s="29"/>
      <c r="CQ39" s="29"/>
      <c r="CR39" s="29"/>
      <c r="CS39" s="17"/>
      <c r="CT39" s="17"/>
      <c r="CU39" s="17"/>
      <c r="CV39" s="17"/>
      <c r="CW39" s="30"/>
      <c r="CX39" s="44"/>
      <c r="CY39" s="29"/>
      <c r="CZ39" s="22"/>
      <c r="DA39" s="22"/>
      <c r="DB39" s="22"/>
      <c r="DC39" s="22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43"/>
      <c r="DY39" s="43"/>
      <c r="DZ39" s="43"/>
      <c r="EA39" s="43"/>
      <c r="EB39" s="11"/>
      <c r="EC39" s="12"/>
      <c r="ED39" s="29"/>
      <c r="EE39" s="12"/>
      <c r="EF39" s="29"/>
      <c r="EG39" s="29"/>
      <c r="EH39" s="45"/>
      <c r="EI39" s="29"/>
      <c r="EJ39" s="29"/>
      <c r="EK39" s="22"/>
      <c r="EL39" s="22"/>
      <c r="EM39" s="11"/>
      <c r="EN39" s="11"/>
      <c r="EO39" s="11"/>
      <c r="EP39" s="12"/>
      <c r="EQ39" s="12"/>
      <c r="ER39" s="22"/>
      <c r="ES39" s="22"/>
      <c r="ET39" s="22"/>
      <c r="EU39" s="22"/>
      <c r="EV39" s="11"/>
      <c r="EW39" s="11"/>
      <c r="EX39" s="11"/>
      <c r="EY39" s="11"/>
      <c r="EZ39" s="13"/>
      <c r="FA39" s="13"/>
      <c r="FB39" s="13"/>
      <c r="FC39" s="13"/>
      <c r="FD39" s="13"/>
      <c r="FE39" s="13"/>
    </row>
    <row r="40" spans="1:161" s="14" customFormat="1" ht="20.100000000000001" hidden="1" customHeight="1" x14ac:dyDescent="0.25">
      <c r="A40" s="11"/>
      <c r="B40" s="11"/>
      <c r="C40" s="11"/>
      <c r="D40" s="11"/>
      <c r="E40" s="11"/>
      <c r="F40" s="11"/>
      <c r="G40" s="62"/>
      <c r="H40" s="11"/>
      <c r="I40" s="11"/>
      <c r="J40" s="38"/>
      <c r="K40" s="11"/>
      <c r="L40" s="11"/>
      <c r="M40" s="11"/>
      <c r="N40" s="39"/>
      <c r="O40" s="40"/>
      <c r="P40" s="2"/>
      <c r="Q40" s="2"/>
      <c r="R40" s="27"/>
      <c r="S40" s="27"/>
      <c r="T40" s="42"/>
      <c r="U40" s="11"/>
      <c r="V40" s="11"/>
      <c r="W40" s="11"/>
      <c r="X40" s="63"/>
      <c r="Y40" s="11"/>
      <c r="Z40" s="11"/>
      <c r="AA40" s="11"/>
      <c r="AB40" s="11"/>
      <c r="AC40" s="11"/>
      <c r="AD40" s="11"/>
      <c r="AE40" s="11"/>
      <c r="AF40" s="11"/>
      <c r="AG40" s="11"/>
      <c r="AH40" s="17"/>
      <c r="AI40" s="17"/>
      <c r="AJ40" s="17"/>
      <c r="AK40" s="17"/>
      <c r="AL40" s="17"/>
      <c r="AM40" s="11"/>
      <c r="AN40" s="11"/>
      <c r="AO40" s="11"/>
      <c r="AP40" s="17"/>
      <c r="AQ40" s="17"/>
      <c r="AR40" s="17"/>
      <c r="AS40" s="17"/>
      <c r="AT40" s="22"/>
      <c r="AU40" s="22"/>
      <c r="AV40" s="11"/>
      <c r="AW40" s="17"/>
      <c r="AX40" s="11"/>
      <c r="AY40" s="11"/>
      <c r="AZ40" s="11"/>
      <c r="BA40" s="29"/>
      <c r="BB40" s="11"/>
      <c r="BC40" s="29"/>
      <c r="BD40" s="29"/>
      <c r="BE40" s="29"/>
      <c r="BF40" s="29"/>
      <c r="BG40" s="11"/>
      <c r="BH40" s="11"/>
      <c r="BI40" s="11"/>
      <c r="BJ40" s="29"/>
      <c r="BK40" s="11"/>
      <c r="BL40" s="43"/>
      <c r="BM40" s="17"/>
      <c r="BN40" s="11"/>
      <c r="BO40" s="11"/>
      <c r="BP40" s="29"/>
      <c r="BQ40" s="29"/>
      <c r="BR40" s="29"/>
      <c r="BS40" s="29"/>
      <c r="BT40" s="29"/>
      <c r="BU40" s="11"/>
      <c r="BV40" s="29"/>
      <c r="BW40" s="29"/>
      <c r="BX40" s="29"/>
      <c r="BY40" s="29"/>
      <c r="BZ40" s="17"/>
      <c r="CA40" s="22"/>
      <c r="CB40" s="17"/>
      <c r="CC40" s="22"/>
      <c r="CD40" s="22"/>
      <c r="CE40" s="22"/>
      <c r="CF40" s="17"/>
      <c r="CG40" s="11"/>
      <c r="CH40" s="11"/>
      <c r="CI40" s="11"/>
      <c r="CJ40" s="29"/>
      <c r="CK40" s="29"/>
      <c r="CL40" s="22"/>
      <c r="CM40" s="29"/>
      <c r="CN40" s="29"/>
      <c r="CO40" s="29"/>
      <c r="CP40" s="29"/>
      <c r="CQ40" s="29"/>
      <c r="CR40" s="29"/>
      <c r="CS40" s="17"/>
      <c r="CT40" s="17"/>
      <c r="CU40" s="17"/>
      <c r="CV40" s="17"/>
      <c r="CW40" s="30"/>
      <c r="CX40" s="44"/>
      <c r="CY40" s="29"/>
      <c r="CZ40" s="22"/>
      <c r="DA40" s="22"/>
      <c r="DB40" s="22"/>
      <c r="DC40" s="22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43"/>
      <c r="DY40" s="43"/>
      <c r="DZ40" s="43"/>
      <c r="EA40" s="43"/>
      <c r="EB40" s="11"/>
      <c r="EC40" s="12"/>
      <c r="ED40" s="29"/>
      <c r="EE40" s="12"/>
      <c r="EF40" s="29"/>
      <c r="EG40" s="29"/>
      <c r="EH40" s="45"/>
      <c r="EI40" s="29"/>
      <c r="EJ40" s="29"/>
      <c r="EK40" s="22"/>
      <c r="EL40" s="22"/>
      <c r="EM40" s="11"/>
      <c r="EN40" s="11"/>
      <c r="EO40" s="11"/>
      <c r="EP40" s="12"/>
      <c r="EQ40" s="12"/>
      <c r="ER40" s="22"/>
      <c r="ES40" s="22"/>
      <c r="ET40" s="22"/>
      <c r="EU40" s="22"/>
      <c r="EV40" s="11"/>
      <c r="EW40" s="11"/>
      <c r="EX40" s="11"/>
      <c r="EY40" s="11"/>
      <c r="EZ40" s="13"/>
      <c r="FA40" s="13"/>
      <c r="FB40" s="13"/>
      <c r="FC40" s="13"/>
      <c r="FD40" s="13"/>
      <c r="FE40" s="13"/>
    </row>
    <row r="41" spans="1:161" s="14" customFormat="1" ht="20.100000000000001" hidden="1" customHeight="1" x14ac:dyDescent="0.25">
      <c r="A41" s="11"/>
      <c r="B41" s="11"/>
      <c r="C41" s="11"/>
      <c r="D41" s="11"/>
      <c r="E41" s="11"/>
      <c r="F41" s="11"/>
      <c r="G41" s="62"/>
      <c r="H41" s="11"/>
      <c r="I41" s="11"/>
      <c r="J41" s="38"/>
      <c r="K41" s="11"/>
      <c r="L41" s="11"/>
      <c r="M41" s="11"/>
      <c r="N41" s="39"/>
      <c r="O41" s="40"/>
      <c r="P41" s="2"/>
      <c r="Q41" s="2"/>
      <c r="R41" s="27"/>
      <c r="S41" s="27"/>
      <c r="T41" s="42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7"/>
      <c r="AI41" s="17"/>
      <c r="AJ41" s="17"/>
      <c r="AK41" s="17"/>
      <c r="AL41" s="17"/>
      <c r="AM41" s="11"/>
      <c r="AN41" s="11"/>
      <c r="AO41" s="11"/>
      <c r="AP41" s="17"/>
      <c r="AQ41" s="17"/>
      <c r="AR41" s="17"/>
      <c r="AS41" s="17"/>
      <c r="AT41" s="22"/>
      <c r="AU41" s="22"/>
      <c r="AV41" s="11"/>
      <c r="AW41" s="17"/>
      <c r="AX41" s="11"/>
      <c r="AY41" s="11"/>
      <c r="AZ41" s="11"/>
      <c r="BA41" s="29"/>
      <c r="BB41" s="11"/>
      <c r="BC41" s="29"/>
      <c r="BD41" s="29"/>
      <c r="BE41" s="29"/>
      <c r="BF41" s="29"/>
      <c r="BG41" s="11"/>
      <c r="BH41" s="11"/>
      <c r="BI41" s="11"/>
      <c r="BJ41" s="29"/>
      <c r="BK41" s="11"/>
      <c r="BL41" s="43"/>
      <c r="BM41" s="17"/>
      <c r="BN41" s="11"/>
      <c r="BO41" s="11"/>
      <c r="BP41" s="29"/>
      <c r="BQ41" s="29"/>
      <c r="BR41" s="29"/>
      <c r="BS41" s="29"/>
      <c r="BT41" s="29"/>
      <c r="BU41" s="11"/>
      <c r="BV41" s="29"/>
      <c r="BW41" s="29"/>
      <c r="BX41" s="29"/>
      <c r="BY41" s="29"/>
      <c r="BZ41" s="17"/>
      <c r="CA41" s="22"/>
      <c r="CB41" s="17"/>
      <c r="CC41" s="22"/>
      <c r="CD41" s="22"/>
      <c r="CE41" s="22"/>
      <c r="CF41" s="17"/>
      <c r="CG41" s="11"/>
      <c r="CH41" s="11"/>
      <c r="CI41" s="11"/>
      <c r="CJ41" s="29"/>
      <c r="CK41" s="29"/>
      <c r="CL41" s="22"/>
      <c r="CM41" s="29"/>
      <c r="CN41" s="29"/>
      <c r="CO41" s="29"/>
      <c r="CP41" s="29"/>
      <c r="CQ41" s="29"/>
      <c r="CR41" s="29"/>
      <c r="CS41" s="17"/>
      <c r="CT41" s="17"/>
      <c r="CU41" s="17"/>
      <c r="CV41" s="17"/>
      <c r="CW41" s="30"/>
      <c r="CX41" s="44"/>
      <c r="CY41" s="29"/>
      <c r="CZ41" s="22"/>
      <c r="DA41" s="22"/>
      <c r="DB41" s="22"/>
      <c r="DC41" s="22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43"/>
      <c r="DY41" s="43"/>
      <c r="DZ41" s="43"/>
      <c r="EA41" s="43"/>
      <c r="EB41" s="11"/>
      <c r="EC41" s="12"/>
      <c r="ED41" s="29"/>
      <c r="EE41" s="12"/>
      <c r="EF41" s="29"/>
      <c r="EG41" s="29"/>
      <c r="EH41" s="45"/>
      <c r="EI41" s="29"/>
      <c r="EJ41" s="29"/>
      <c r="EK41" s="22"/>
      <c r="EL41" s="22"/>
      <c r="EM41" s="11"/>
      <c r="EN41" s="11"/>
      <c r="EO41" s="11"/>
      <c r="EP41" s="12"/>
      <c r="EQ41" s="12"/>
      <c r="ER41" s="22"/>
      <c r="ES41" s="22"/>
      <c r="ET41" s="22"/>
      <c r="EU41" s="22"/>
      <c r="EV41" s="11"/>
      <c r="EW41" s="11"/>
      <c r="EX41" s="11"/>
      <c r="EY41" s="11"/>
      <c r="EZ41" s="13"/>
      <c r="FA41" s="13"/>
      <c r="FB41" s="13"/>
      <c r="FC41" s="13"/>
      <c r="FD41" s="13"/>
      <c r="FE41" s="13"/>
    </row>
    <row r="42" spans="1:161" s="14" customFormat="1" ht="20.100000000000001" hidden="1" customHeight="1" x14ac:dyDescent="0.25">
      <c r="A42" s="11"/>
      <c r="B42" s="11"/>
      <c r="C42" s="11"/>
      <c r="D42" s="11"/>
      <c r="E42" s="11"/>
      <c r="F42" s="11"/>
      <c r="G42" s="62"/>
      <c r="H42" s="11"/>
      <c r="I42" s="11"/>
      <c r="J42" s="38"/>
      <c r="K42" s="11"/>
      <c r="L42" s="11"/>
      <c r="M42" s="11"/>
      <c r="N42" s="39"/>
      <c r="O42" s="40"/>
      <c r="P42" s="2"/>
      <c r="Q42" s="2"/>
      <c r="R42" s="27"/>
      <c r="S42" s="27"/>
      <c r="T42" s="42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7"/>
      <c r="AI42" s="17"/>
      <c r="AJ42" s="17"/>
      <c r="AK42" s="17"/>
      <c r="AL42" s="17"/>
      <c r="AM42" s="11"/>
      <c r="AN42" s="11"/>
      <c r="AO42" s="11"/>
      <c r="AP42" s="17"/>
      <c r="AQ42" s="17"/>
      <c r="AR42" s="17"/>
      <c r="AS42" s="17"/>
      <c r="AT42" s="22"/>
      <c r="AU42" s="22"/>
      <c r="AV42" s="11"/>
      <c r="AW42" s="17"/>
      <c r="AX42" s="11"/>
      <c r="AY42" s="11"/>
      <c r="AZ42" s="11"/>
      <c r="BA42" s="29"/>
      <c r="BB42" s="11"/>
      <c r="BC42" s="29"/>
      <c r="BD42" s="29"/>
      <c r="BE42" s="29"/>
      <c r="BF42" s="29"/>
      <c r="BG42" s="11"/>
      <c r="BH42" s="11"/>
      <c r="BI42" s="11"/>
      <c r="BJ42" s="29"/>
      <c r="BK42" s="11"/>
      <c r="BL42" s="43"/>
      <c r="BM42" s="17"/>
      <c r="BN42" s="11"/>
      <c r="BO42" s="11"/>
      <c r="BP42" s="29"/>
      <c r="BQ42" s="29"/>
      <c r="BR42" s="29"/>
      <c r="BS42" s="29"/>
      <c r="BT42" s="29"/>
      <c r="BU42" s="11"/>
      <c r="BV42" s="29"/>
      <c r="BW42" s="29"/>
      <c r="BX42" s="29"/>
      <c r="BY42" s="29"/>
      <c r="BZ42" s="17"/>
      <c r="CA42" s="22"/>
      <c r="CB42" s="17"/>
      <c r="CC42" s="22"/>
      <c r="CD42" s="22"/>
      <c r="CE42" s="22"/>
      <c r="CF42" s="17"/>
      <c r="CG42" s="11"/>
      <c r="CH42" s="11"/>
      <c r="CI42" s="11"/>
      <c r="CJ42" s="29"/>
      <c r="CK42" s="29"/>
      <c r="CL42" s="22"/>
      <c r="CM42" s="29"/>
      <c r="CN42" s="29"/>
      <c r="CO42" s="29"/>
      <c r="CP42" s="29"/>
      <c r="CQ42" s="29"/>
      <c r="CR42" s="29"/>
      <c r="CS42" s="17"/>
      <c r="CT42" s="17"/>
      <c r="CU42" s="17"/>
      <c r="CV42" s="17"/>
      <c r="CW42" s="30"/>
      <c r="CX42" s="44"/>
      <c r="CY42" s="29"/>
      <c r="CZ42" s="22"/>
      <c r="DA42" s="22"/>
      <c r="DB42" s="22"/>
      <c r="DC42" s="22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43"/>
      <c r="DY42" s="43"/>
      <c r="DZ42" s="43"/>
      <c r="EA42" s="43"/>
      <c r="EB42" s="11"/>
      <c r="EC42" s="12"/>
      <c r="ED42" s="29"/>
      <c r="EE42" s="12"/>
      <c r="EF42" s="29"/>
      <c r="EG42" s="29"/>
      <c r="EH42" s="45"/>
      <c r="EI42" s="29"/>
      <c r="EJ42" s="29"/>
      <c r="EK42" s="22"/>
      <c r="EL42" s="22"/>
      <c r="EM42" s="11"/>
      <c r="EN42" s="11"/>
      <c r="EO42" s="11"/>
      <c r="EP42" s="12"/>
      <c r="EQ42" s="12"/>
      <c r="ER42" s="22"/>
      <c r="ES42" s="22"/>
      <c r="ET42" s="22"/>
      <c r="EU42" s="22"/>
      <c r="EV42" s="11"/>
      <c r="EW42" s="11"/>
      <c r="EX42" s="11"/>
      <c r="EY42" s="11"/>
      <c r="EZ42" s="13"/>
      <c r="FA42" s="13"/>
      <c r="FB42" s="13"/>
      <c r="FC42" s="13"/>
      <c r="FD42" s="13"/>
      <c r="FE42" s="13"/>
    </row>
    <row r="43" spans="1:161" s="14" customFormat="1" ht="20.100000000000001" hidden="1" customHeight="1" x14ac:dyDescent="0.25">
      <c r="A43" s="11"/>
      <c r="B43" s="11"/>
      <c r="C43" s="11"/>
      <c r="D43" s="11"/>
      <c r="E43" s="11"/>
      <c r="F43" s="11"/>
      <c r="G43" s="62"/>
      <c r="H43" s="11"/>
      <c r="I43" s="11"/>
      <c r="J43" s="38"/>
      <c r="K43" s="11"/>
      <c r="L43" s="11"/>
      <c r="M43" s="11"/>
      <c r="N43" s="39"/>
      <c r="O43" s="40"/>
      <c r="P43" s="2"/>
      <c r="Q43" s="2"/>
      <c r="R43" s="27"/>
      <c r="S43" s="27"/>
      <c r="T43" s="42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7"/>
      <c r="AI43" s="17"/>
      <c r="AJ43" s="17"/>
      <c r="AK43" s="17"/>
      <c r="AL43" s="17"/>
      <c r="AM43" s="11"/>
      <c r="AN43" s="11"/>
      <c r="AO43" s="11"/>
      <c r="AP43" s="17"/>
      <c r="AQ43" s="17"/>
      <c r="AR43" s="17"/>
      <c r="AS43" s="17"/>
      <c r="AT43" s="22"/>
      <c r="AU43" s="22"/>
      <c r="AV43" s="11"/>
      <c r="AW43" s="17"/>
      <c r="AX43" s="11"/>
      <c r="AY43" s="11"/>
      <c r="AZ43" s="11"/>
      <c r="BA43" s="29"/>
      <c r="BB43" s="11"/>
      <c r="BC43" s="29"/>
      <c r="BD43" s="29"/>
      <c r="BE43" s="29"/>
      <c r="BF43" s="29"/>
      <c r="BG43" s="11"/>
      <c r="BH43" s="11"/>
      <c r="BI43" s="11"/>
      <c r="BJ43" s="29"/>
      <c r="BK43" s="11"/>
      <c r="BL43" s="43"/>
      <c r="BM43" s="17"/>
      <c r="BN43" s="11"/>
      <c r="BO43" s="11"/>
      <c r="BP43" s="29"/>
      <c r="BQ43" s="29"/>
      <c r="BR43" s="29"/>
      <c r="BS43" s="29"/>
      <c r="BT43" s="29"/>
      <c r="BU43" s="11"/>
      <c r="BV43" s="29"/>
      <c r="BW43" s="29"/>
      <c r="BX43" s="29"/>
      <c r="BY43" s="29"/>
      <c r="BZ43" s="17"/>
      <c r="CA43" s="22"/>
      <c r="CB43" s="17"/>
      <c r="CC43" s="22"/>
      <c r="CD43" s="22"/>
      <c r="CE43" s="22"/>
      <c r="CF43" s="17"/>
      <c r="CG43" s="11"/>
      <c r="CH43" s="11"/>
      <c r="CI43" s="11"/>
      <c r="CJ43" s="29"/>
      <c r="CK43" s="29"/>
      <c r="CL43" s="22"/>
      <c r="CM43" s="29"/>
      <c r="CN43" s="29"/>
      <c r="CO43" s="29"/>
      <c r="CP43" s="29"/>
      <c r="CQ43" s="29"/>
      <c r="CR43" s="29"/>
      <c r="CS43" s="17"/>
      <c r="CT43" s="17"/>
      <c r="CU43" s="17"/>
      <c r="CV43" s="17"/>
      <c r="CW43" s="30"/>
      <c r="CX43" s="44"/>
      <c r="CY43" s="29"/>
      <c r="CZ43" s="22"/>
      <c r="DA43" s="22"/>
      <c r="DB43" s="22"/>
      <c r="DC43" s="22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43"/>
      <c r="DY43" s="43"/>
      <c r="DZ43" s="43"/>
      <c r="EA43" s="43"/>
      <c r="EB43" s="11"/>
      <c r="EC43" s="12"/>
      <c r="ED43" s="29"/>
      <c r="EE43" s="12"/>
      <c r="EF43" s="29"/>
      <c r="EG43" s="29"/>
      <c r="EH43" s="45"/>
      <c r="EI43" s="29"/>
      <c r="EJ43" s="29"/>
      <c r="EK43" s="22"/>
      <c r="EL43" s="22"/>
      <c r="EM43" s="11"/>
      <c r="EN43" s="11"/>
      <c r="EO43" s="11"/>
      <c r="EP43" s="12"/>
      <c r="EQ43" s="12"/>
      <c r="ER43" s="22"/>
      <c r="ES43" s="22"/>
      <c r="ET43" s="22"/>
      <c r="EU43" s="22"/>
      <c r="EV43" s="11"/>
      <c r="EW43" s="11"/>
      <c r="EX43" s="11"/>
      <c r="EY43" s="11"/>
      <c r="EZ43" s="13"/>
      <c r="FA43" s="13"/>
      <c r="FB43" s="13"/>
      <c r="FC43" s="13"/>
      <c r="FD43" s="13"/>
      <c r="FE43" s="13"/>
    </row>
    <row r="44" spans="1:161" s="14" customFormat="1" ht="20.100000000000001" hidden="1" customHeight="1" x14ac:dyDescent="0.25">
      <c r="A44" s="11"/>
      <c r="B44" s="11"/>
      <c r="C44" s="11"/>
      <c r="D44" s="11"/>
      <c r="E44" s="11"/>
      <c r="F44" s="11"/>
      <c r="G44" s="62"/>
      <c r="H44" s="11"/>
      <c r="I44" s="11"/>
      <c r="J44" s="38"/>
      <c r="K44" s="11"/>
      <c r="L44" s="11"/>
      <c r="M44" s="11"/>
      <c r="N44" s="39"/>
      <c r="O44" s="40"/>
      <c r="P44" s="2"/>
      <c r="Q44" s="2"/>
      <c r="R44" s="27"/>
      <c r="S44" s="27"/>
      <c r="T44" s="42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7"/>
      <c r="AI44" s="17"/>
      <c r="AJ44" s="17"/>
      <c r="AK44" s="17"/>
      <c r="AL44" s="17"/>
      <c r="AM44" s="11"/>
      <c r="AN44" s="11"/>
      <c r="AO44" s="11"/>
      <c r="AP44" s="17"/>
      <c r="AQ44" s="17"/>
      <c r="AR44" s="17"/>
      <c r="AS44" s="17"/>
      <c r="AT44" s="22"/>
      <c r="AU44" s="22"/>
      <c r="AV44" s="11"/>
      <c r="AW44" s="17"/>
      <c r="AX44" s="11"/>
      <c r="AY44" s="11"/>
      <c r="AZ44" s="11"/>
      <c r="BA44" s="29"/>
      <c r="BB44" s="11"/>
      <c r="BC44" s="29"/>
      <c r="BD44" s="29"/>
      <c r="BE44" s="29"/>
      <c r="BF44" s="29"/>
      <c r="BG44" s="11"/>
      <c r="BH44" s="11"/>
      <c r="BI44" s="11"/>
      <c r="BJ44" s="29"/>
      <c r="BK44" s="11"/>
      <c r="BL44" s="43"/>
      <c r="BM44" s="17"/>
      <c r="BN44" s="11"/>
      <c r="BO44" s="11"/>
      <c r="BP44" s="29"/>
      <c r="BQ44" s="29"/>
      <c r="BR44" s="29"/>
      <c r="BS44" s="29"/>
      <c r="BT44" s="29"/>
      <c r="BU44" s="11"/>
      <c r="BV44" s="29"/>
      <c r="BW44" s="29"/>
      <c r="BX44" s="29"/>
      <c r="BY44" s="29"/>
      <c r="BZ44" s="17"/>
      <c r="CA44" s="22"/>
      <c r="CB44" s="17"/>
      <c r="CC44" s="22"/>
      <c r="CD44" s="22"/>
      <c r="CE44" s="22"/>
      <c r="CF44" s="17"/>
      <c r="CG44" s="11"/>
      <c r="CH44" s="11"/>
      <c r="CI44" s="11"/>
      <c r="CJ44" s="29"/>
      <c r="CK44" s="29"/>
      <c r="CL44" s="22"/>
      <c r="CM44" s="29"/>
      <c r="CN44" s="29"/>
      <c r="CO44" s="29"/>
      <c r="CP44" s="29"/>
      <c r="CQ44" s="29"/>
      <c r="CR44" s="29"/>
      <c r="CS44" s="17"/>
      <c r="CT44" s="17"/>
      <c r="CU44" s="17"/>
      <c r="CV44" s="17"/>
      <c r="CW44" s="30"/>
      <c r="CX44" s="44"/>
      <c r="CY44" s="29"/>
      <c r="CZ44" s="22"/>
      <c r="DA44" s="22"/>
      <c r="DB44" s="22"/>
      <c r="DC44" s="22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43"/>
      <c r="DY44" s="43"/>
      <c r="DZ44" s="43"/>
      <c r="EA44" s="43"/>
      <c r="EB44" s="11"/>
      <c r="EC44" s="12"/>
      <c r="ED44" s="29"/>
      <c r="EE44" s="12"/>
      <c r="EF44" s="29"/>
      <c r="EG44" s="29"/>
      <c r="EH44" s="45"/>
      <c r="EI44" s="29"/>
      <c r="EJ44" s="29"/>
      <c r="EK44" s="22"/>
      <c r="EL44" s="22"/>
      <c r="EM44" s="11"/>
      <c r="EN44" s="11"/>
      <c r="EO44" s="11"/>
      <c r="EP44" s="12"/>
      <c r="EQ44" s="12"/>
      <c r="ER44" s="22"/>
      <c r="ES44" s="22"/>
      <c r="ET44" s="22"/>
      <c r="EU44" s="22"/>
      <c r="EV44" s="11"/>
      <c r="EW44" s="11"/>
      <c r="EX44" s="11"/>
      <c r="EY44" s="11"/>
      <c r="EZ44" s="13"/>
      <c r="FA44" s="13"/>
      <c r="FB44" s="13"/>
      <c r="FC44" s="13"/>
      <c r="FD44" s="13"/>
      <c r="FE44" s="13"/>
    </row>
    <row r="45" spans="1:161" s="14" customFormat="1" ht="20.100000000000001" hidden="1" customHeight="1" x14ac:dyDescent="0.25">
      <c r="A45" s="11"/>
      <c r="B45" s="11"/>
      <c r="C45" s="11"/>
      <c r="D45" s="11"/>
      <c r="E45" s="11"/>
      <c r="F45" s="11"/>
      <c r="G45" s="62"/>
      <c r="H45" s="11"/>
      <c r="I45" s="11"/>
      <c r="J45" s="38"/>
      <c r="K45" s="11"/>
      <c r="L45" s="11"/>
      <c r="M45" s="11"/>
      <c r="N45" s="39"/>
      <c r="O45" s="40"/>
      <c r="P45" s="2"/>
      <c r="Q45" s="2"/>
      <c r="R45" s="27"/>
      <c r="S45" s="27"/>
      <c r="T45" s="42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7"/>
      <c r="AI45" s="17"/>
      <c r="AJ45" s="17"/>
      <c r="AK45" s="17"/>
      <c r="AL45" s="17"/>
      <c r="AM45" s="11"/>
      <c r="AN45" s="11"/>
      <c r="AO45" s="11"/>
      <c r="AP45" s="17"/>
      <c r="AQ45" s="17"/>
      <c r="AR45" s="17"/>
      <c r="AS45" s="17"/>
      <c r="AT45" s="22"/>
      <c r="AU45" s="22"/>
      <c r="AV45" s="11"/>
      <c r="AW45" s="17"/>
      <c r="AX45" s="11"/>
      <c r="AY45" s="11"/>
      <c r="AZ45" s="11"/>
      <c r="BA45" s="29"/>
      <c r="BB45" s="11"/>
      <c r="BC45" s="29"/>
      <c r="BD45" s="29"/>
      <c r="BE45" s="29"/>
      <c r="BF45" s="29"/>
      <c r="BG45" s="11"/>
      <c r="BH45" s="11"/>
      <c r="BI45" s="11"/>
      <c r="BJ45" s="29"/>
      <c r="BK45" s="11"/>
      <c r="BL45" s="43"/>
      <c r="BM45" s="17"/>
      <c r="BN45" s="11"/>
      <c r="BO45" s="11"/>
      <c r="BP45" s="29"/>
      <c r="BQ45" s="29"/>
      <c r="BR45" s="29"/>
      <c r="BS45" s="29"/>
      <c r="BT45" s="29"/>
      <c r="BU45" s="11"/>
      <c r="BV45" s="29"/>
      <c r="BW45" s="29"/>
      <c r="BX45" s="29"/>
      <c r="BY45" s="29"/>
      <c r="BZ45" s="17"/>
      <c r="CA45" s="22"/>
      <c r="CB45" s="17"/>
      <c r="CC45" s="22"/>
      <c r="CD45" s="22"/>
      <c r="CE45" s="22"/>
      <c r="CF45" s="17"/>
      <c r="CG45" s="11"/>
      <c r="CH45" s="11"/>
      <c r="CI45" s="11"/>
      <c r="CJ45" s="29"/>
      <c r="CK45" s="29"/>
      <c r="CL45" s="22"/>
      <c r="CM45" s="29"/>
      <c r="CN45" s="29"/>
      <c r="CO45" s="29"/>
      <c r="CP45" s="29"/>
      <c r="CQ45" s="29"/>
      <c r="CR45" s="29"/>
      <c r="CS45" s="17"/>
      <c r="CT45" s="17"/>
      <c r="CU45" s="17"/>
      <c r="CV45" s="17"/>
      <c r="CW45" s="30"/>
      <c r="CX45" s="44"/>
      <c r="CY45" s="29"/>
      <c r="CZ45" s="22"/>
      <c r="DA45" s="22"/>
      <c r="DB45" s="22"/>
      <c r="DC45" s="22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43"/>
      <c r="DY45" s="43"/>
      <c r="DZ45" s="43"/>
      <c r="EA45" s="43"/>
      <c r="EB45" s="11"/>
      <c r="EC45" s="12"/>
      <c r="ED45" s="29"/>
      <c r="EE45" s="12"/>
      <c r="EF45" s="29"/>
      <c r="EG45" s="29"/>
      <c r="EH45" s="45"/>
      <c r="EI45" s="29"/>
      <c r="EJ45" s="29"/>
      <c r="EK45" s="22"/>
      <c r="EL45" s="22"/>
      <c r="EM45" s="11"/>
      <c r="EN45" s="11"/>
      <c r="EO45" s="11"/>
      <c r="EP45" s="12"/>
      <c r="EQ45" s="12"/>
      <c r="ER45" s="22"/>
      <c r="ES45" s="22"/>
      <c r="ET45" s="22"/>
      <c r="EU45" s="22"/>
      <c r="EV45" s="11"/>
      <c r="EW45" s="11"/>
      <c r="EX45" s="11"/>
      <c r="EY45" s="11"/>
      <c r="EZ45" s="13"/>
      <c r="FA45" s="13"/>
      <c r="FB45" s="13"/>
      <c r="FC45" s="13"/>
      <c r="FD45" s="13"/>
      <c r="FE45" s="13"/>
    </row>
    <row r="46" spans="1:161" s="14" customFormat="1" ht="20.100000000000001" hidden="1" customHeight="1" x14ac:dyDescent="0.25">
      <c r="A46" s="11"/>
      <c r="B46" s="11"/>
      <c r="C46" s="11"/>
      <c r="D46" s="11"/>
      <c r="E46" s="11"/>
      <c r="F46" s="11"/>
      <c r="G46" s="62"/>
      <c r="H46" s="11"/>
      <c r="I46" s="11"/>
      <c r="J46" s="38"/>
      <c r="K46" s="11"/>
      <c r="L46" s="11"/>
      <c r="M46" s="11"/>
      <c r="N46" s="39"/>
      <c r="O46" s="40"/>
      <c r="P46" s="2"/>
      <c r="Q46" s="2"/>
      <c r="R46" s="27"/>
      <c r="S46" s="27"/>
      <c r="T46" s="42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7"/>
      <c r="AI46" s="17"/>
      <c r="AJ46" s="17"/>
      <c r="AK46" s="17"/>
      <c r="AL46" s="17"/>
      <c r="AM46" s="11"/>
      <c r="AN46" s="11"/>
      <c r="AO46" s="11"/>
      <c r="AP46" s="17"/>
      <c r="AQ46" s="17"/>
      <c r="AR46" s="17"/>
      <c r="AS46" s="17"/>
      <c r="AT46" s="46"/>
      <c r="AU46" s="22"/>
      <c r="AV46" s="11"/>
      <c r="AW46" s="17"/>
      <c r="AX46" s="11"/>
      <c r="AY46" s="11"/>
      <c r="AZ46" s="11"/>
      <c r="BA46" s="29"/>
      <c r="BB46" s="11"/>
      <c r="BC46" s="29"/>
      <c r="BD46" s="29"/>
      <c r="BE46" s="29"/>
      <c r="BF46" s="29"/>
      <c r="BG46" s="11"/>
      <c r="BH46" s="11"/>
      <c r="BI46" s="11"/>
      <c r="BJ46" s="29"/>
      <c r="BK46" s="11"/>
      <c r="BL46" s="43"/>
      <c r="BM46" s="17"/>
      <c r="BN46" s="11"/>
      <c r="BO46" s="11"/>
      <c r="BP46" s="29"/>
      <c r="BQ46" s="29"/>
      <c r="BR46" s="29"/>
      <c r="BS46" s="29"/>
      <c r="BT46" s="29"/>
      <c r="BU46" s="11"/>
      <c r="BV46" s="29"/>
      <c r="BW46" s="29"/>
      <c r="BX46" s="29"/>
      <c r="BY46" s="29"/>
      <c r="BZ46" s="17"/>
      <c r="CA46" s="22"/>
      <c r="CB46" s="17"/>
      <c r="CC46" s="22"/>
      <c r="CD46" s="22"/>
      <c r="CE46" s="22"/>
      <c r="CF46" s="17"/>
      <c r="CG46" s="11"/>
      <c r="CH46" s="11"/>
      <c r="CI46" s="11"/>
      <c r="CJ46" s="29"/>
      <c r="CK46" s="29"/>
      <c r="CL46" s="22"/>
      <c r="CM46" s="29"/>
      <c r="CN46" s="29"/>
      <c r="CO46" s="29"/>
      <c r="CP46" s="29"/>
      <c r="CQ46" s="29"/>
      <c r="CR46" s="29"/>
      <c r="CS46" s="17"/>
      <c r="CT46" s="17"/>
      <c r="CU46" s="17"/>
      <c r="CV46" s="17"/>
      <c r="CW46" s="30"/>
      <c r="CX46" s="44"/>
      <c r="CY46" s="29"/>
      <c r="CZ46" s="22"/>
      <c r="DA46" s="22"/>
      <c r="DB46" s="22"/>
      <c r="DC46" s="22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43"/>
      <c r="DY46" s="43"/>
      <c r="DZ46" s="43"/>
      <c r="EA46" s="43"/>
      <c r="EB46" s="11"/>
      <c r="EC46" s="12"/>
      <c r="ED46" s="29"/>
      <c r="EE46" s="12"/>
      <c r="EF46" s="29"/>
      <c r="EG46" s="29"/>
      <c r="EH46" s="45"/>
      <c r="EI46" s="29"/>
      <c r="EJ46" s="29"/>
      <c r="EK46" s="22"/>
      <c r="EL46" s="22"/>
      <c r="EM46" s="11"/>
      <c r="EN46" s="11"/>
      <c r="EO46" s="11"/>
      <c r="EP46" s="12"/>
      <c r="EQ46" s="12"/>
      <c r="ER46" s="22"/>
      <c r="ES46" s="22"/>
      <c r="ET46" s="22"/>
      <c r="EU46" s="22"/>
      <c r="EV46" s="11"/>
      <c r="EW46" s="11"/>
      <c r="EX46" s="11"/>
      <c r="EY46" s="11"/>
      <c r="EZ46" s="13"/>
      <c r="FA46" s="13"/>
      <c r="FB46" s="13"/>
      <c r="FC46" s="13"/>
      <c r="FD46" s="13"/>
      <c r="FE46" s="13"/>
    </row>
    <row r="47" spans="1:161" s="14" customFormat="1" ht="20.100000000000001" hidden="1" customHeight="1" x14ac:dyDescent="0.25">
      <c r="A47" s="11"/>
      <c r="B47" s="11"/>
      <c r="C47" s="11"/>
      <c r="D47" s="11"/>
      <c r="E47" s="11"/>
      <c r="F47" s="11"/>
      <c r="G47" s="62"/>
      <c r="H47" s="11"/>
      <c r="I47" s="11"/>
      <c r="J47" s="38"/>
      <c r="K47" s="11"/>
      <c r="L47" s="11"/>
      <c r="M47" s="11"/>
      <c r="N47" s="39"/>
      <c r="O47" s="40"/>
      <c r="P47" s="2"/>
      <c r="Q47" s="2"/>
      <c r="R47" s="27"/>
      <c r="S47" s="27"/>
      <c r="T47" s="42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7"/>
      <c r="AI47" s="17"/>
      <c r="AJ47" s="17"/>
      <c r="AK47" s="17"/>
      <c r="AL47" s="17"/>
      <c r="AM47" s="11"/>
      <c r="AN47" s="11"/>
      <c r="AO47" s="11"/>
      <c r="AP47" s="17"/>
      <c r="AQ47" s="17"/>
      <c r="AR47" s="17"/>
      <c r="AS47" s="17"/>
      <c r="AT47" s="22"/>
      <c r="AU47" s="22"/>
      <c r="AV47" s="11"/>
      <c r="AW47" s="17"/>
      <c r="AX47" s="11"/>
      <c r="AY47" s="11"/>
      <c r="AZ47" s="11"/>
      <c r="BA47" s="29"/>
      <c r="BB47" s="11"/>
      <c r="BC47" s="29"/>
      <c r="BD47" s="29"/>
      <c r="BE47" s="29"/>
      <c r="BF47" s="29"/>
      <c r="BG47" s="11"/>
      <c r="BH47" s="11"/>
      <c r="BI47" s="11"/>
      <c r="BJ47" s="29"/>
      <c r="BK47" s="11"/>
      <c r="BL47" s="43"/>
      <c r="BM47" s="17"/>
      <c r="BN47" s="11"/>
      <c r="BO47" s="11"/>
      <c r="BP47" s="29"/>
      <c r="BQ47" s="29"/>
      <c r="BR47" s="29"/>
      <c r="BS47" s="29"/>
      <c r="BT47" s="29"/>
      <c r="BU47" s="11"/>
      <c r="BV47" s="29"/>
      <c r="BW47" s="29"/>
      <c r="BX47" s="29"/>
      <c r="BY47" s="29"/>
      <c r="BZ47" s="17"/>
      <c r="CA47" s="22"/>
      <c r="CB47" s="17"/>
      <c r="CC47" s="22"/>
      <c r="CD47" s="22"/>
      <c r="CE47" s="22"/>
      <c r="CF47" s="17"/>
      <c r="CG47" s="11"/>
      <c r="CH47" s="11"/>
      <c r="CI47" s="11"/>
      <c r="CJ47" s="29"/>
      <c r="CK47" s="29"/>
      <c r="CL47" s="22"/>
      <c r="CM47" s="29"/>
      <c r="CN47" s="29"/>
      <c r="CO47" s="29"/>
      <c r="CP47" s="29"/>
      <c r="CQ47" s="29"/>
      <c r="CR47" s="29"/>
      <c r="CS47" s="17"/>
      <c r="CT47" s="17"/>
      <c r="CU47" s="17"/>
      <c r="CV47" s="17"/>
      <c r="CW47" s="30"/>
      <c r="CX47" s="44"/>
      <c r="CY47" s="29"/>
      <c r="CZ47" s="22"/>
      <c r="DA47" s="22"/>
      <c r="DB47" s="22"/>
      <c r="DC47" s="22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43"/>
      <c r="DY47" s="43"/>
      <c r="DZ47" s="43"/>
      <c r="EA47" s="43"/>
      <c r="EB47" s="11"/>
      <c r="EC47" s="12"/>
      <c r="ED47" s="29"/>
      <c r="EE47" s="12"/>
      <c r="EF47" s="29"/>
      <c r="EG47" s="29"/>
      <c r="EH47" s="45"/>
      <c r="EI47" s="29"/>
      <c r="EJ47" s="29"/>
      <c r="EK47" s="22"/>
      <c r="EL47" s="22"/>
      <c r="EM47" s="11"/>
      <c r="EN47" s="11"/>
      <c r="EO47" s="11"/>
      <c r="EP47" s="12"/>
      <c r="EQ47" s="12"/>
      <c r="ER47" s="22"/>
      <c r="ES47" s="22"/>
      <c r="ET47" s="22"/>
      <c r="EU47" s="22"/>
      <c r="EV47" s="11"/>
      <c r="EW47" s="11"/>
      <c r="EX47" s="11"/>
      <c r="EY47" s="11"/>
      <c r="EZ47" s="13"/>
      <c r="FA47" s="13"/>
      <c r="FB47" s="13"/>
      <c r="FC47" s="13"/>
      <c r="FD47" s="13"/>
      <c r="FE47" s="13"/>
    </row>
    <row r="48" spans="1:161" s="14" customFormat="1" ht="20.100000000000001" hidden="1" customHeight="1" x14ac:dyDescent="0.25">
      <c r="A48" s="11"/>
      <c r="B48" s="11"/>
      <c r="C48" s="11"/>
      <c r="D48" s="11"/>
      <c r="E48" s="11"/>
      <c r="F48" s="11"/>
      <c r="G48" s="62"/>
      <c r="H48" s="11"/>
      <c r="I48" s="11"/>
      <c r="J48" s="38"/>
      <c r="K48" s="11"/>
      <c r="L48" s="11"/>
      <c r="M48" s="11"/>
      <c r="N48" s="39"/>
      <c r="O48" s="40"/>
      <c r="P48" s="2"/>
      <c r="Q48" s="2"/>
      <c r="R48" s="27"/>
      <c r="S48" s="27"/>
      <c r="T48" s="42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7"/>
      <c r="AI48" s="17"/>
      <c r="AJ48" s="17"/>
      <c r="AK48" s="17"/>
      <c r="AL48" s="17"/>
      <c r="AM48" s="11"/>
      <c r="AN48" s="11"/>
      <c r="AO48" s="11"/>
      <c r="AP48" s="17"/>
      <c r="AQ48" s="17"/>
      <c r="AR48" s="17"/>
      <c r="AS48" s="17"/>
      <c r="AT48" s="22"/>
      <c r="AU48" s="22"/>
      <c r="AV48" s="11"/>
      <c r="AW48" s="17"/>
      <c r="AX48" s="11"/>
      <c r="AY48" s="11"/>
      <c r="AZ48" s="11"/>
      <c r="BA48" s="29"/>
      <c r="BB48" s="11"/>
      <c r="BC48" s="29"/>
      <c r="BD48" s="29"/>
      <c r="BE48" s="29"/>
      <c r="BF48" s="29"/>
      <c r="BG48" s="11"/>
      <c r="BH48" s="11"/>
      <c r="BI48" s="11"/>
      <c r="BJ48" s="29"/>
      <c r="BK48" s="11"/>
      <c r="BL48" s="43"/>
      <c r="BM48" s="17"/>
      <c r="BN48" s="11"/>
      <c r="BO48" s="11"/>
      <c r="BP48" s="29"/>
      <c r="BQ48" s="29"/>
      <c r="BR48" s="29"/>
      <c r="BS48" s="29"/>
      <c r="BT48" s="29"/>
      <c r="BU48" s="11"/>
      <c r="BV48" s="29"/>
      <c r="BW48" s="29"/>
      <c r="BX48" s="29"/>
      <c r="BY48" s="29"/>
      <c r="BZ48" s="17"/>
      <c r="CA48" s="22"/>
      <c r="CB48" s="17"/>
      <c r="CC48" s="22"/>
      <c r="CD48" s="22"/>
      <c r="CE48" s="22"/>
      <c r="CF48" s="17"/>
      <c r="CG48" s="11"/>
      <c r="CH48" s="11"/>
      <c r="CI48" s="11"/>
      <c r="CJ48" s="29"/>
      <c r="CK48" s="29"/>
      <c r="CL48" s="22"/>
      <c r="CM48" s="29"/>
      <c r="CN48" s="29"/>
      <c r="CO48" s="29"/>
      <c r="CP48" s="29"/>
      <c r="CQ48" s="29"/>
      <c r="CR48" s="29"/>
      <c r="CS48" s="17"/>
      <c r="CT48" s="17"/>
      <c r="CU48" s="17"/>
      <c r="CV48" s="17"/>
      <c r="CW48" s="30"/>
      <c r="CX48" s="44"/>
      <c r="CY48" s="29"/>
      <c r="CZ48" s="22"/>
      <c r="DA48" s="22"/>
      <c r="DB48" s="22"/>
      <c r="DC48" s="22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43"/>
      <c r="DY48" s="43"/>
      <c r="DZ48" s="43"/>
      <c r="EA48" s="43"/>
      <c r="EB48" s="11"/>
      <c r="EC48" s="12"/>
      <c r="ED48" s="29"/>
      <c r="EE48" s="12"/>
      <c r="EF48" s="29"/>
      <c r="EG48" s="29"/>
      <c r="EH48" s="45"/>
      <c r="EI48" s="29"/>
      <c r="EJ48" s="29"/>
      <c r="EK48" s="22"/>
      <c r="EL48" s="22"/>
      <c r="EM48" s="11"/>
      <c r="EN48" s="11"/>
      <c r="EO48" s="11"/>
      <c r="EP48" s="12"/>
      <c r="EQ48" s="12"/>
      <c r="ER48" s="22"/>
      <c r="ES48" s="22"/>
      <c r="ET48" s="22"/>
      <c r="EU48" s="22"/>
      <c r="EV48" s="11"/>
      <c r="EW48" s="11"/>
      <c r="EX48" s="11"/>
      <c r="EY48" s="11"/>
      <c r="EZ48" s="13"/>
      <c r="FA48" s="13"/>
      <c r="FB48" s="13"/>
      <c r="FC48" s="13"/>
      <c r="FD48" s="13"/>
      <c r="FE48" s="13"/>
    </row>
    <row r="49" spans="1:383" s="14" customFormat="1" ht="20.100000000000001" hidden="1" customHeight="1" x14ac:dyDescent="0.25">
      <c r="A49" s="11"/>
      <c r="B49" s="11"/>
      <c r="C49" s="11"/>
      <c r="D49" s="11"/>
      <c r="E49" s="11"/>
      <c r="F49" s="11"/>
      <c r="G49" s="62"/>
      <c r="H49" s="11"/>
      <c r="I49" s="11"/>
      <c r="J49" s="38"/>
      <c r="K49" s="11"/>
      <c r="L49" s="11"/>
      <c r="M49" s="11"/>
      <c r="N49" s="39"/>
      <c r="O49" s="40"/>
      <c r="P49" s="2"/>
      <c r="Q49" s="2"/>
      <c r="R49" s="27"/>
      <c r="S49" s="27"/>
      <c r="T49" s="42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7"/>
      <c r="AI49" s="17"/>
      <c r="AJ49" s="17"/>
      <c r="AK49" s="17"/>
      <c r="AL49" s="17"/>
      <c r="AM49" s="11"/>
      <c r="AN49" s="11"/>
      <c r="AO49" s="11"/>
      <c r="AP49" s="17"/>
      <c r="AQ49" s="17"/>
      <c r="AR49" s="17"/>
      <c r="AS49" s="17"/>
      <c r="AT49" s="46"/>
      <c r="AU49" s="22"/>
      <c r="AV49" s="11"/>
      <c r="AW49" s="17"/>
      <c r="AX49" s="11"/>
      <c r="AY49" s="11"/>
      <c r="AZ49" s="11"/>
      <c r="BA49" s="29"/>
      <c r="BB49" s="11"/>
      <c r="BC49" s="29"/>
      <c r="BD49" s="29"/>
      <c r="BE49" s="29"/>
      <c r="BF49" s="29"/>
      <c r="BG49" s="11"/>
      <c r="BH49" s="11"/>
      <c r="BI49" s="11"/>
      <c r="BJ49" s="29"/>
      <c r="BK49" s="11"/>
      <c r="BL49" s="43"/>
      <c r="BM49" s="17"/>
      <c r="BN49" s="11"/>
      <c r="BO49" s="11"/>
      <c r="BP49" s="29"/>
      <c r="BQ49" s="29"/>
      <c r="BR49" s="29"/>
      <c r="BS49" s="29"/>
      <c r="BT49" s="29"/>
      <c r="BU49" s="11"/>
      <c r="BV49" s="29"/>
      <c r="BW49" s="29"/>
      <c r="BX49" s="29"/>
      <c r="BY49" s="29"/>
      <c r="BZ49" s="17"/>
      <c r="CA49" s="22"/>
      <c r="CB49" s="17"/>
      <c r="CC49" s="22"/>
      <c r="CD49" s="22"/>
      <c r="CE49" s="22"/>
      <c r="CF49" s="17"/>
      <c r="CG49" s="11"/>
      <c r="CH49" s="11"/>
      <c r="CI49" s="11"/>
      <c r="CJ49" s="29"/>
      <c r="CK49" s="29"/>
      <c r="CL49" s="22"/>
      <c r="CM49" s="29"/>
      <c r="CN49" s="29"/>
      <c r="CO49" s="29"/>
      <c r="CP49" s="29"/>
      <c r="CQ49" s="29"/>
      <c r="CR49" s="29"/>
      <c r="CS49" s="17"/>
      <c r="CT49" s="17"/>
      <c r="CU49" s="17"/>
      <c r="CV49" s="17"/>
      <c r="CW49" s="30"/>
      <c r="CX49" s="44"/>
      <c r="CY49" s="29"/>
      <c r="CZ49" s="22"/>
      <c r="DA49" s="22"/>
      <c r="DB49" s="22"/>
      <c r="DC49" s="22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43"/>
      <c r="DY49" s="43"/>
      <c r="DZ49" s="43"/>
      <c r="EA49" s="43"/>
      <c r="EB49" s="11"/>
      <c r="EC49" s="12"/>
      <c r="ED49" s="29"/>
      <c r="EE49" s="12"/>
      <c r="EF49" s="29"/>
      <c r="EG49" s="29"/>
      <c r="EH49" s="45"/>
      <c r="EI49" s="29"/>
      <c r="EJ49" s="29"/>
      <c r="EK49" s="22"/>
      <c r="EL49" s="22"/>
      <c r="EM49" s="11"/>
      <c r="EN49" s="11"/>
      <c r="EO49" s="11"/>
      <c r="EP49" s="12"/>
      <c r="EQ49" s="12"/>
      <c r="ER49" s="22"/>
      <c r="ES49" s="22"/>
      <c r="ET49" s="22"/>
      <c r="EU49" s="22"/>
      <c r="EV49" s="11"/>
      <c r="EW49" s="11"/>
      <c r="EX49" s="11"/>
      <c r="EY49" s="11"/>
      <c r="EZ49" s="13"/>
      <c r="FA49" s="13"/>
      <c r="FB49" s="13"/>
      <c r="FC49" s="13"/>
      <c r="FD49" s="13"/>
      <c r="FE49" s="13"/>
    </row>
    <row r="50" spans="1:383" s="14" customFormat="1" ht="20.100000000000001" hidden="1" customHeight="1" x14ac:dyDescent="0.25">
      <c r="A50" s="11"/>
      <c r="B50" s="11"/>
      <c r="C50" s="11"/>
      <c r="D50" s="11"/>
      <c r="E50" s="11"/>
      <c r="F50" s="11"/>
      <c r="G50" s="62"/>
      <c r="H50" s="11"/>
      <c r="I50" s="11"/>
      <c r="J50" s="38"/>
      <c r="K50" s="11"/>
      <c r="L50" s="11"/>
      <c r="M50" s="11"/>
      <c r="N50" s="39"/>
      <c r="O50" s="40"/>
      <c r="P50" s="2"/>
      <c r="Q50" s="2"/>
      <c r="R50" s="27"/>
      <c r="S50" s="27"/>
      <c r="T50" s="42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7"/>
      <c r="AI50" s="17"/>
      <c r="AJ50" s="17"/>
      <c r="AK50" s="17"/>
      <c r="AL50" s="17"/>
      <c r="AM50" s="11"/>
      <c r="AN50" s="11"/>
      <c r="AO50" s="11"/>
      <c r="AP50" s="17"/>
      <c r="AQ50" s="17"/>
      <c r="AR50" s="17"/>
      <c r="AS50" s="17"/>
      <c r="AT50" s="22"/>
      <c r="AU50" s="22"/>
      <c r="AV50" s="11"/>
      <c r="AW50" s="17"/>
      <c r="AX50" s="11"/>
      <c r="AY50" s="11"/>
      <c r="AZ50" s="11"/>
      <c r="BA50" s="29"/>
      <c r="BB50" s="11"/>
      <c r="BC50" s="29"/>
      <c r="BD50" s="29"/>
      <c r="BE50" s="29"/>
      <c r="BF50" s="29"/>
      <c r="BG50" s="11"/>
      <c r="BH50" s="11"/>
      <c r="BI50" s="11"/>
      <c r="BJ50" s="29"/>
      <c r="BK50" s="11"/>
      <c r="BL50" s="43"/>
      <c r="BM50" s="17"/>
      <c r="BN50" s="11"/>
      <c r="BO50" s="11"/>
      <c r="BP50" s="29"/>
      <c r="BQ50" s="29"/>
      <c r="BR50" s="29"/>
      <c r="BS50" s="29"/>
      <c r="BT50" s="29"/>
      <c r="BU50" s="11"/>
      <c r="BV50" s="29"/>
      <c r="BW50" s="29"/>
      <c r="BX50" s="29"/>
      <c r="BY50" s="29"/>
      <c r="BZ50" s="17"/>
      <c r="CA50" s="22"/>
      <c r="CB50" s="17"/>
      <c r="CC50" s="22"/>
      <c r="CD50" s="22"/>
      <c r="CE50" s="22"/>
      <c r="CF50" s="17"/>
      <c r="CG50" s="11"/>
      <c r="CH50" s="11"/>
      <c r="CI50" s="11"/>
      <c r="CJ50" s="29"/>
      <c r="CK50" s="29"/>
      <c r="CL50" s="22"/>
      <c r="CM50" s="29"/>
      <c r="CN50" s="29"/>
      <c r="CO50" s="29"/>
      <c r="CP50" s="29"/>
      <c r="CQ50" s="29"/>
      <c r="CR50" s="29"/>
      <c r="CS50" s="17"/>
      <c r="CT50" s="17"/>
      <c r="CU50" s="17"/>
      <c r="CV50" s="17"/>
      <c r="CW50" s="30"/>
      <c r="CX50" s="44"/>
      <c r="CY50" s="29"/>
      <c r="CZ50" s="22"/>
      <c r="DA50" s="22"/>
      <c r="DB50" s="22"/>
      <c r="DC50" s="22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43"/>
      <c r="DY50" s="43"/>
      <c r="DZ50" s="43"/>
      <c r="EA50" s="43"/>
      <c r="EB50" s="11"/>
      <c r="EC50" s="12"/>
      <c r="ED50" s="29"/>
      <c r="EE50" s="12"/>
      <c r="EF50" s="29"/>
      <c r="EG50" s="29"/>
      <c r="EH50" s="45"/>
      <c r="EI50" s="29"/>
      <c r="EJ50" s="29"/>
      <c r="EK50" s="22"/>
      <c r="EL50" s="22"/>
      <c r="EM50" s="11"/>
      <c r="EN50" s="11"/>
      <c r="EO50" s="11"/>
      <c r="EP50" s="12"/>
      <c r="EQ50" s="12"/>
      <c r="ER50" s="22"/>
      <c r="ES50" s="22"/>
      <c r="ET50" s="22"/>
      <c r="EU50" s="22"/>
      <c r="EV50" s="11"/>
      <c r="EW50" s="11"/>
      <c r="EX50" s="11"/>
      <c r="EY50" s="11"/>
      <c r="EZ50" s="13"/>
      <c r="FA50" s="13"/>
      <c r="FB50" s="13"/>
      <c r="FC50" s="13"/>
      <c r="FD50" s="13"/>
      <c r="FE50" s="13"/>
    </row>
    <row r="51" spans="1:383" s="14" customFormat="1" ht="20.100000000000001" hidden="1" customHeight="1" x14ac:dyDescent="0.25">
      <c r="A51" s="11"/>
      <c r="B51" s="11"/>
      <c r="C51" s="11"/>
      <c r="D51" s="11"/>
      <c r="E51" s="11"/>
      <c r="F51" s="11"/>
      <c r="G51" s="62"/>
      <c r="H51" s="11"/>
      <c r="I51" s="11"/>
      <c r="J51" s="38"/>
      <c r="K51" s="11"/>
      <c r="L51" s="11"/>
      <c r="M51" s="11"/>
      <c r="N51" s="39"/>
      <c r="O51" s="40"/>
      <c r="P51" s="2"/>
      <c r="Q51" s="2"/>
      <c r="R51" s="27"/>
      <c r="S51" s="27"/>
      <c r="T51" s="42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7"/>
      <c r="AI51" s="17"/>
      <c r="AJ51" s="17"/>
      <c r="AK51" s="17"/>
      <c r="AL51" s="17"/>
      <c r="AM51" s="11"/>
      <c r="AN51" s="11"/>
      <c r="AO51" s="11"/>
      <c r="AP51" s="17"/>
      <c r="AQ51" s="17"/>
      <c r="AR51" s="17"/>
      <c r="AS51" s="17"/>
      <c r="AT51" s="22"/>
      <c r="AU51" s="22"/>
      <c r="AV51" s="11"/>
      <c r="AW51" s="17"/>
      <c r="AX51" s="11"/>
      <c r="AY51" s="11"/>
      <c r="AZ51" s="11"/>
      <c r="BA51" s="29"/>
      <c r="BB51" s="11"/>
      <c r="BC51" s="29"/>
      <c r="BD51" s="29"/>
      <c r="BE51" s="29"/>
      <c r="BF51" s="29"/>
      <c r="BG51" s="11"/>
      <c r="BH51" s="11"/>
      <c r="BI51" s="11"/>
      <c r="BJ51" s="29"/>
      <c r="BK51" s="11"/>
      <c r="BL51" s="43"/>
      <c r="BM51" s="17"/>
      <c r="BN51" s="11"/>
      <c r="BO51" s="11"/>
      <c r="BP51" s="29"/>
      <c r="BQ51" s="29"/>
      <c r="BR51" s="29"/>
      <c r="BS51" s="29"/>
      <c r="BT51" s="29"/>
      <c r="BU51" s="11"/>
      <c r="BV51" s="29"/>
      <c r="BW51" s="29"/>
      <c r="BX51" s="29"/>
      <c r="BY51" s="29"/>
      <c r="BZ51" s="17"/>
      <c r="CA51" s="22"/>
      <c r="CB51" s="17"/>
      <c r="CC51" s="22"/>
      <c r="CD51" s="22"/>
      <c r="CE51" s="22"/>
      <c r="CF51" s="17"/>
      <c r="CG51" s="11"/>
      <c r="CH51" s="11"/>
      <c r="CI51" s="11"/>
      <c r="CJ51" s="29"/>
      <c r="CK51" s="29"/>
      <c r="CL51" s="22"/>
      <c r="CM51" s="29"/>
      <c r="CN51" s="29"/>
      <c r="CO51" s="29"/>
      <c r="CP51" s="29"/>
      <c r="CQ51" s="29"/>
      <c r="CR51" s="29"/>
      <c r="CS51" s="17"/>
      <c r="CT51" s="17"/>
      <c r="CU51" s="17"/>
      <c r="CV51" s="17"/>
      <c r="CW51" s="30"/>
      <c r="CX51" s="44"/>
      <c r="CY51" s="29"/>
      <c r="CZ51" s="22"/>
      <c r="DA51" s="22"/>
      <c r="DB51" s="22"/>
      <c r="DC51" s="22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43"/>
      <c r="DY51" s="43"/>
      <c r="DZ51" s="43"/>
      <c r="EA51" s="43"/>
      <c r="EB51" s="11"/>
      <c r="EC51" s="12"/>
      <c r="ED51" s="29"/>
      <c r="EE51" s="12"/>
      <c r="EF51" s="29"/>
      <c r="EG51" s="29"/>
      <c r="EH51" s="45"/>
      <c r="EI51" s="29"/>
      <c r="EJ51" s="29"/>
      <c r="EK51" s="22"/>
      <c r="EL51" s="22"/>
      <c r="EM51" s="11"/>
      <c r="EN51" s="11"/>
      <c r="EO51" s="11"/>
      <c r="EP51" s="12"/>
      <c r="EQ51" s="12"/>
      <c r="ER51" s="22"/>
      <c r="ES51" s="22"/>
      <c r="ET51" s="22"/>
      <c r="EU51" s="22"/>
      <c r="EV51" s="11"/>
      <c r="EW51" s="11"/>
      <c r="EX51" s="11"/>
      <c r="EY51" s="11"/>
      <c r="EZ51" s="13"/>
      <c r="FA51" s="13"/>
      <c r="FB51" s="13"/>
      <c r="FC51" s="13"/>
      <c r="FD51" s="13"/>
      <c r="FE51" s="13"/>
    </row>
    <row r="52" spans="1:383" s="14" customFormat="1" ht="20.100000000000001" hidden="1" customHeight="1" x14ac:dyDescent="0.25">
      <c r="A52" s="11"/>
      <c r="B52" s="11"/>
      <c r="C52" s="11"/>
      <c r="D52" s="11"/>
      <c r="E52" s="11"/>
      <c r="F52" s="11"/>
      <c r="G52" s="62"/>
      <c r="H52" s="11"/>
      <c r="I52" s="11"/>
      <c r="J52" s="38"/>
      <c r="K52" s="11"/>
      <c r="L52" s="11"/>
      <c r="M52" s="11"/>
      <c r="N52" s="39"/>
      <c r="O52" s="40"/>
      <c r="P52" s="2"/>
      <c r="Q52" s="2"/>
      <c r="R52" s="27"/>
      <c r="S52" s="27"/>
      <c r="T52" s="42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7"/>
      <c r="AI52" s="17"/>
      <c r="AJ52" s="17"/>
      <c r="AK52" s="17"/>
      <c r="AL52" s="17"/>
      <c r="AM52" s="11"/>
      <c r="AN52" s="11"/>
      <c r="AO52" s="11"/>
      <c r="AP52" s="17"/>
      <c r="AQ52" s="17"/>
      <c r="AR52" s="17"/>
      <c r="AS52" s="17"/>
      <c r="AT52" s="46"/>
      <c r="AU52" s="22"/>
      <c r="AV52" s="11"/>
      <c r="AW52" s="17"/>
      <c r="AX52" s="11"/>
      <c r="AY52" s="11"/>
      <c r="AZ52" s="11"/>
      <c r="BA52" s="29"/>
      <c r="BB52" s="11"/>
      <c r="BC52" s="29"/>
      <c r="BD52" s="29"/>
      <c r="BE52" s="29"/>
      <c r="BF52" s="29"/>
      <c r="BG52" s="11"/>
      <c r="BH52" s="11"/>
      <c r="BI52" s="11"/>
      <c r="BJ52" s="29"/>
      <c r="BK52" s="11"/>
      <c r="BL52" s="43"/>
      <c r="BM52" s="17"/>
      <c r="BN52" s="11"/>
      <c r="BO52" s="11"/>
      <c r="BP52" s="29"/>
      <c r="BQ52" s="29"/>
      <c r="BR52" s="29"/>
      <c r="BS52" s="29"/>
      <c r="BT52" s="29"/>
      <c r="BU52" s="11"/>
      <c r="BV52" s="29"/>
      <c r="BW52" s="29"/>
      <c r="BX52" s="29"/>
      <c r="BY52" s="29"/>
      <c r="BZ52" s="17"/>
      <c r="CA52" s="22"/>
      <c r="CB52" s="17"/>
      <c r="CC52" s="22"/>
      <c r="CD52" s="22"/>
      <c r="CE52" s="22"/>
      <c r="CF52" s="17"/>
      <c r="CG52" s="11"/>
      <c r="CH52" s="11"/>
      <c r="CI52" s="11"/>
      <c r="CJ52" s="29"/>
      <c r="CK52" s="29"/>
      <c r="CL52" s="22"/>
      <c r="CM52" s="29"/>
      <c r="CN52" s="29"/>
      <c r="CO52" s="29"/>
      <c r="CP52" s="29"/>
      <c r="CQ52" s="29"/>
      <c r="CR52" s="29"/>
      <c r="CS52" s="17"/>
      <c r="CT52" s="17"/>
      <c r="CU52" s="17"/>
      <c r="CV52" s="17"/>
      <c r="CW52" s="30"/>
      <c r="CX52" s="44"/>
      <c r="CY52" s="29"/>
      <c r="CZ52" s="22"/>
      <c r="DA52" s="22"/>
      <c r="DB52" s="22"/>
      <c r="DC52" s="22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43"/>
      <c r="DY52" s="43"/>
      <c r="DZ52" s="43"/>
      <c r="EA52" s="43"/>
      <c r="EB52" s="11"/>
      <c r="EC52" s="12"/>
      <c r="ED52" s="29"/>
      <c r="EE52" s="12"/>
      <c r="EF52" s="29"/>
      <c r="EG52" s="29"/>
      <c r="EH52" s="45"/>
      <c r="EI52" s="29"/>
      <c r="EJ52" s="29"/>
      <c r="EK52" s="22"/>
      <c r="EL52" s="22"/>
      <c r="EM52" s="11"/>
      <c r="EN52" s="11"/>
      <c r="EO52" s="11"/>
      <c r="EP52" s="12"/>
      <c r="EQ52" s="12"/>
      <c r="ER52" s="22"/>
      <c r="ES52" s="22"/>
      <c r="ET52" s="22"/>
      <c r="EU52" s="22"/>
      <c r="EV52" s="11"/>
      <c r="EW52" s="11"/>
      <c r="EX52" s="11"/>
      <c r="EY52" s="11"/>
      <c r="EZ52" s="13"/>
      <c r="FA52" s="13"/>
      <c r="FB52" s="13"/>
      <c r="FC52" s="13"/>
      <c r="FD52" s="13"/>
      <c r="FE52" s="13"/>
    </row>
    <row r="53" spans="1:383" s="14" customFormat="1" ht="20.100000000000001" hidden="1" customHeight="1" x14ac:dyDescent="0.25">
      <c r="A53" s="11"/>
      <c r="B53" s="11"/>
      <c r="C53" s="11"/>
      <c r="D53" s="11"/>
      <c r="E53" s="11"/>
      <c r="F53" s="11"/>
      <c r="G53" s="62"/>
      <c r="H53" s="11"/>
      <c r="I53" s="11"/>
      <c r="J53" s="38"/>
      <c r="K53" s="11"/>
      <c r="L53" s="11"/>
      <c r="M53" s="11"/>
      <c r="N53" s="39"/>
      <c r="O53" s="40"/>
      <c r="P53" s="2"/>
      <c r="Q53" s="2"/>
      <c r="R53" s="27"/>
      <c r="S53" s="27"/>
      <c r="T53" s="42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7"/>
      <c r="AI53" s="17"/>
      <c r="AJ53" s="17"/>
      <c r="AK53" s="17"/>
      <c r="AL53" s="17"/>
      <c r="AM53" s="11"/>
      <c r="AN53" s="11"/>
      <c r="AO53" s="11"/>
      <c r="AP53" s="17"/>
      <c r="AQ53" s="17"/>
      <c r="AR53" s="17"/>
      <c r="AS53" s="17"/>
      <c r="AT53" s="22"/>
      <c r="AU53" s="22"/>
      <c r="AV53" s="11"/>
      <c r="AW53" s="17"/>
      <c r="AX53" s="11"/>
      <c r="AY53" s="11"/>
      <c r="AZ53" s="11"/>
      <c r="BA53" s="29"/>
      <c r="BB53" s="11"/>
      <c r="BC53" s="29"/>
      <c r="BD53" s="29"/>
      <c r="BE53" s="29"/>
      <c r="BF53" s="29"/>
      <c r="BG53" s="11"/>
      <c r="BH53" s="11"/>
      <c r="BI53" s="11"/>
      <c r="BJ53" s="29"/>
      <c r="BK53" s="11"/>
      <c r="BL53" s="43"/>
      <c r="BM53" s="17"/>
      <c r="BN53" s="11"/>
      <c r="BO53" s="11"/>
      <c r="BP53" s="29"/>
      <c r="BQ53" s="29"/>
      <c r="BR53" s="29"/>
      <c r="BS53" s="29"/>
      <c r="BT53" s="29"/>
      <c r="BU53" s="11"/>
      <c r="BV53" s="29"/>
      <c r="BW53" s="29"/>
      <c r="BX53" s="29"/>
      <c r="BY53" s="29"/>
      <c r="BZ53" s="17"/>
      <c r="CA53" s="22"/>
      <c r="CB53" s="17"/>
      <c r="CC53" s="22"/>
      <c r="CD53" s="22"/>
      <c r="CE53" s="22"/>
      <c r="CF53" s="17"/>
      <c r="CG53" s="11"/>
      <c r="CH53" s="11"/>
      <c r="CI53" s="11"/>
      <c r="CJ53" s="29"/>
      <c r="CK53" s="29"/>
      <c r="CL53" s="22"/>
      <c r="CM53" s="29"/>
      <c r="CN53" s="29"/>
      <c r="CO53" s="29"/>
      <c r="CP53" s="29"/>
      <c r="CQ53" s="29"/>
      <c r="CR53" s="29"/>
      <c r="CS53" s="17"/>
      <c r="CT53" s="17"/>
      <c r="CU53" s="17"/>
      <c r="CV53" s="17"/>
      <c r="CW53" s="30"/>
      <c r="CX53" s="44"/>
      <c r="CY53" s="29"/>
      <c r="CZ53" s="22"/>
      <c r="DA53" s="22"/>
      <c r="DB53" s="22"/>
      <c r="DC53" s="22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43"/>
      <c r="DY53" s="43"/>
      <c r="DZ53" s="43"/>
      <c r="EA53" s="43"/>
      <c r="EB53" s="11"/>
      <c r="EC53" s="12"/>
      <c r="ED53" s="29"/>
      <c r="EE53" s="12"/>
      <c r="EF53" s="29"/>
      <c r="EG53" s="29"/>
      <c r="EH53" s="45"/>
      <c r="EI53" s="29"/>
      <c r="EJ53" s="29"/>
      <c r="EK53" s="22"/>
      <c r="EL53" s="22"/>
      <c r="EM53" s="11"/>
      <c r="EN53" s="11"/>
      <c r="EO53" s="11"/>
      <c r="EP53" s="12"/>
      <c r="EQ53" s="12"/>
      <c r="ER53" s="22"/>
      <c r="ES53" s="22"/>
      <c r="ET53" s="22"/>
      <c r="EU53" s="22"/>
      <c r="EV53" s="11"/>
      <c r="EW53" s="11"/>
      <c r="EX53" s="11"/>
      <c r="EY53" s="11"/>
      <c r="EZ53" s="13"/>
      <c r="FA53" s="13"/>
      <c r="FB53" s="13"/>
      <c r="FC53" s="13"/>
      <c r="FD53" s="13"/>
      <c r="FE53" s="13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  <c r="IW53" s="15"/>
      <c r="IX53" s="15"/>
      <c r="IY53" s="15"/>
      <c r="IZ53" s="15"/>
      <c r="JA53" s="15"/>
      <c r="JB53" s="15"/>
      <c r="JC53" s="15"/>
      <c r="JD53" s="15"/>
      <c r="JE53" s="15"/>
      <c r="JF53" s="15"/>
      <c r="JG53" s="15"/>
      <c r="JH53" s="15"/>
      <c r="JI53" s="15"/>
      <c r="JJ53" s="15"/>
      <c r="JK53" s="15"/>
      <c r="JL53" s="15"/>
      <c r="JM53" s="15"/>
      <c r="JN53" s="15"/>
      <c r="JO53" s="15"/>
      <c r="JP53" s="15"/>
      <c r="JQ53" s="15"/>
      <c r="JR53" s="15"/>
      <c r="JS53" s="15"/>
      <c r="JT53" s="15"/>
      <c r="JU53" s="15"/>
      <c r="JV53" s="15"/>
      <c r="JW53" s="15"/>
      <c r="JX53" s="15"/>
      <c r="JY53" s="15"/>
      <c r="JZ53" s="15"/>
      <c r="KA53" s="15"/>
      <c r="KB53" s="15"/>
      <c r="KC53" s="15"/>
      <c r="KD53" s="15"/>
      <c r="KE53" s="15"/>
      <c r="KF53" s="15"/>
      <c r="KG53" s="15"/>
      <c r="KH53" s="15"/>
      <c r="KI53" s="15"/>
      <c r="KJ53" s="15"/>
      <c r="KK53" s="15"/>
      <c r="KL53" s="15"/>
      <c r="KM53" s="15"/>
      <c r="KN53" s="15"/>
      <c r="KO53" s="15"/>
      <c r="KP53" s="15"/>
      <c r="KQ53" s="15"/>
      <c r="KR53" s="15"/>
      <c r="KS53" s="15"/>
      <c r="KT53" s="15"/>
      <c r="KU53" s="15"/>
      <c r="KV53" s="15"/>
      <c r="KW53" s="15"/>
      <c r="KX53" s="15"/>
      <c r="KY53" s="15"/>
      <c r="KZ53" s="15"/>
      <c r="LA53" s="15"/>
      <c r="LB53" s="15"/>
      <c r="LC53" s="15"/>
      <c r="LD53" s="15"/>
      <c r="LE53" s="15"/>
      <c r="LF53" s="15"/>
      <c r="LG53" s="15"/>
      <c r="LH53" s="15"/>
      <c r="LI53" s="15"/>
      <c r="LJ53" s="15"/>
      <c r="LK53" s="15"/>
      <c r="LL53" s="15"/>
      <c r="LM53" s="15"/>
      <c r="LN53" s="15"/>
      <c r="LO53" s="15"/>
      <c r="LP53" s="15"/>
      <c r="LQ53" s="15"/>
      <c r="LR53" s="15"/>
      <c r="LS53" s="15"/>
      <c r="LT53" s="15"/>
      <c r="LU53" s="15"/>
      <c r="LV53" s="15"/>
      <c r="LW53" s="15"/>
      <c r="LX53" s="15"/>
      <c r="LY53" s="15"/>
      <c r="LZ53" s="15"/>
      <c r="MA53" s="15"/>
      <c r="MB53" s="15"/>
      <c r="MC53" s="15"/>
      <c r="MD53" s="15"/>
      <c r="ME53" s="15"/>
      <c r="MF53" s="15"/>
      <c r="MG53" s="15"/>
      <c r="MH53" s="15"/>
      <c r="MI53" s="15"/>
      <c r="MJ53" s="15"/>
      <c r="MK53" s="15"/>
      <c r="ML53" s="15"/>
      <c r="MM53" s="15"/>
      <c r="MN53" s="15"/>
      <c r="MO53" s="15"/>
      <c r="MP53" s="15"/>
      <c r="MQ53" s="15"/>
      <c r="MR53" s="15"/>
      <c r="MS53" s="15"/>
      <c r="MT53" s="15"/>
      <c r="MU53" s="15"/>
      <c r="MV53" s="15"/>
      <c r="MW53" s="15"/>
      <c r="MX53" s="15"/>
      <c r="MY53" s="15"/>
      <c r="MZ53" s="15"/>
      <c r="NA53" s="15"/>
      <c r="NB53" s="15"/>
      <c r="NC53" s="15"/>
      <c r="ND53" s="15"/>
      <c r="NE53" s="15"/>
      <c r="NF53" s="15"/>
      <c r="NG53" s="15"/>
      <c r="NH53" s="15"/>
      <c r="NI53" s="15"/>
      <c r="NJ53" s="15"/>
      <c r="NK53" s="15"/>
      <c r="NL53" s="15"/>
      <c r="NM53" s="15"/>
      <c r="NN53" s="15"/>
      <c r="NO53" s="15"/>
      <c r="NP53" s="15"/>
      <c r="NQ53" s="15"/>
      <c r="NR53" s="15"/>
      <c r="NS53" s="15"/>
    </row>
    <row r="54" spans="1:383" s="13" customFormat="1" ht="20.100000000000001" hidden="1" customHeight="1" x14ac:dyDescent="0.25">
      <c r="A54" s="11"/>
      <c r="B54" s="64"/>
      <c r="C54" s="11"/>
      <c r="D54" s="11"/>
      <c r="E54" s="11"/>
      <c r="F54" s="11"/>
      <c r="G54" s="62"/>
      <c r="H54" s="11"/>
      <c r="I54" s="11"/>
      <c r="J54" s="38"/>
      <c r="K54" s="11"/>
      <c r="L54" s="11"/>
      <c r="M54" s="11"/>
      <c r="N54" s="11"/>
      <c r="O54" s="40"/>
      <c r="P54" s="2"/>
      <c r="Q54" s="2"/>
      <c r="R54" s="27"/>
      <c r="S54" s="27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7"/>
      <c r="AI54" s="17"/>
      <c r="AJ54" s="17"/>
      <c r="AK54" s="17"/>
      <c r="AL54" s="17"/>
      <c r="AM54" s="11"/>
      <c r="AN54" s="11"/>
      <c r="AO54" s="11"/>
      <c r="AP54" s="17"/>
      <c r="AQ54" s="17"/>
      <c r="AR54" s="17"/>
      <c r="AS54" s="17"/>
      <c r="AT54" s="22"/>
      <c r="AU54" s="22"/>
      <c r="AV54" s="11"/>
      <c r="AW54" s="17"/>
      <c r="AX54" s="11"/>
      <c r="AY54" s="11"/>
      <c r="AZ54" s="11"/>
      <c r="BA54" s="29"/>
      <c r="BB54" s="11"/>
      <c r="BC54" s="29"/>
      <c r="BD54" s="29"/>
      <c r="BE54" s="29"/>
      <c r="BF54" s="29"/>
      <c r="BG54" s="11"/>
      <c r="BH54" s="11"/>
      <c r="BI54" s="11"/>
      <c r="BJ54" s="29"/>
      <c r="BK54" s="11"/>
      <c r="BL54" s="43"/>
      <c r="BM54" s="17"/>
      <c r="BN54" s="11"/>
      <c r="BO54" s="11"/>
      <c r="BP54" s="29"/>
      <c r="BQ54" s="29"/>
      <c r="BR54" s="29"/>
      <c r="BS54" s="29"/>
      <c r="BT54" s="29"/>
      <c r="BU54" s="11"/>
      <c r="BV54" s="29"/>
      <c r="BW54" s="29"/>
      <c r="BX54" s="29"/>
      <c r="BY54" s="29"/>
      <c r="BZ54" s="17"/>
      <c r="CA54" s="22"/>
      <c r="CB54" s="17"/>
      <c r="CC54" s="22"/>
      <c r="CD54" s="22"/>
      <c r="CE54" s="22"/>
      <c r="CF54" s="17"/>
      <c r="CG54" s="11"/>
      <c r="CH54" s="11"/>
      <c r="CI54" s="11"/>
      <c r="CJ54" s="29"/>
      <c r="CK54" s="29"/>
      <c r="CL54" s="22"/>
      <c r="CM54" s="29"/>
      <c r="CN54" s="29"/>
      <c r="CO54" s="29"/>
      <c r="CP54" s="29"/>
      <c r="CQ54" s="29"/>
      <c r="CR54" s="29"/>
      <c r="CS54" s="17"/>
      <c r="CT54" s="17"/>
      <c r="CU54" s="17"/>
      <c r="CV54" s="17"/>
      <c r="CW54" s="30"/>
      <c r="CX54" s="44"/>
      <c r="CY54" s="29"/>
      <c r="CZ54" s="22"/>
      <c r="DA54" s="22"/>
      <c r="DB54" s="22"/>
      <c r="DC54" s="22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43"/>
      <c r="DY54" s="43"/>
      <c r="DZ54" s="43"/>
      <c r="EA54" s="43"/>
      <c r="EB54" s="11"/>
      <c r="EC54" s="12"/>
      <c r="ED54" s="29"/>
      <c r="EE54" s="12"/>
      <c r="EF54" s="29"/>
      <c r="EG54" s="29"/>
      <c r="EH54" s="45"/>
      <c r="EI54" s="29"/>
      <c r="EJ54" s="29"/>
      <c r="EK54" s="22"/>
      <c r="EL54" s="22"/>
      <c r="EM54" s="11"/>
      <c r="EN54" s="11"/>
      <c r="EO54" s="11"/>
      <c r="EP54" s="12"/>
      <c r="EQ54" s="12"/>
      <c r="ER54" s="22"/>
      <c r="ES54" s="22"/>
      <c r="ET54" s="22"/>
      <c r="EU54" s="22"/>
      <c r="EV54" s="11"/>
      <c r="EW54" s="11"/>
      <c r="EX54" s="11"/>
      <c r="EY54" s="11"/>
      <c r="FF54" s="14"/>
      <c r="FG54" s="14"/>
      <c r="FH54" s="14"/>
      <c r="FI54" s="14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  <c r="IW54" s="15"/>
      <c r="IX54" s="15"/>
      <c r="IY54" s="15"/>
      <c r="IZ54" s="15"/>
      <c r="JA54" s="15"/>
      <c r="JB54" s="15"/>
      <c r="JC54" s="15"/>
      <c r="JD54" s="15"/>
      <c r="JE54" s="15"/>
      <c r="JF54" s="15"/>
      <c r="JG54" s="15"/>
      <c r="JH54" s="15"/>
      <c r="JI54" s="15"/>
      <c r="JJ54" s="15"/>
      <c r="JK54" s="15"/>
      <c r="JL54" s="15"/>
      <c r="JM54" s="15"/>
      <c r="JN54" s="15"/>
      <c r="JO54" s="15"/>
      <c r="JP54" s="15"/>
      <c r="JQ54" s="15"/>
      <c r="JR54" s="15"/>
      <c r="JS54" s="15"/>
      <c r="JT54" s="15"/>
      <c r="JU54" s="15"/>
      <c r="JV54" s="15"/>
      <c r="JW54" s="15"/>
      <c r="JX54" s="15"/>
      <c r="JY54" s="15"/>
      <c r="JZ54" s="15"/>
      <c r="KA54" s="15"/>
      <c r="KB54" s="15"/>
      <c r="KC54" s="15"/>
      <c r="KD54" s="15"/>
      <c r="KE54" s="15"/>
      <c r="KF54" s="15"/>
      <c r="KG54" s="15"/>
      <c r="KH54" s="15"/>
      <c r="KI54" s="15"/>
      <c r="KJ54" s="15"/>
      <c r="KK54" s="15"/>
      <c r="KL54" s="15"/>
      <c r="KM54" s="15"/>
      <c r="KN54" s="15"/>
      <c r="KO54" s="15"/>
      <c r="KP54" s="15"/>
      <c r="KQ54" s="15"/>
      <c r="KR54" s="15"/>
      <c r="KS54" s="15"/>
      <c r="KT54" s="15"/>
      <c r="KU54" s="15"/>
      <c r="KV54" s="15"/>
      <c r="KW54" s="15"/>
      <c r="KX54" s="15"/>
      <c r="KY54" s="15"/>
      <c r="KZ54" s="15"/>
      <c r="LA54" s="15"/>
      <c r="LB54" s="15"/>
      <c r="LC54" s="15"/>
      <c r="LD54" s="15"/>
      <c r="LE54" s="15"/>
      <c r="LF54" s="15"/>
      <c r="LG54" s="15"/>
      <c r="LH54" s="15"/>
      <c r="LI54" s="15"/>
      <c r="LJ54" s="15"/>
      <c r="LK54" s="15"/>
      <c r="LL54" s="15"/>
      <c r="LM54" s="15"/>
      <c r="LN54" s="15"/>
      <c r="LO54" s="15"/>
      <c r="LP54" s="15"/>
      <c r="LQ54" s="15"/>
      <c r="LR54" s="15"/>
      <c r="LS54" s="15"/>
      <c r="LT54" s="15"/>
      <c r="LU54" s="15"/>
      <c r="LV54" s="15"/>
      <c r="LW54" s="15"/>
      <c r="LX54" s="15"/>
      <c r="LY54" s="15"/>
      <c r="LZ54" s="15"/>
      <c r="MA54" s="15"/>
      <c r="MB54" s="15"/>
      <c r="MC54" s="15"/>
      <c r="MD54" s="15"/>
      <c r="ME54" s="15"/>
      <c r="MF54" s="15"/>
      <c r="MG54" s="15"/>
      <c r="MH54" s="15"/>
      <c r="MI54" s="15"/>
      <c r="MJ54" s="15"/>
      <c r="MK54" s="15"/>
      <c r="ML54" s="15"/>
      <c r="MM54" s="15"/>
      <c r="MN54" s="15"/>
      <c r="MO54" s="15"/>
      <c r="MP54" s="15"/>
      <c r="MQ54" s="15"/>
      <c r="MR54" s="15"/>
      <c r="MS54" s="15"/>
      <c r="MT54" s="15"/>
      <c r="MU54" s="15"/>
      <c r="MV54" s="15"/>
      <c r="MW54" s="15"/>
      <c r="MX54" s="15"/>
      <c r="MY54" s="15"/>
      <c r="MZ54" s="15"/>
      <c r="NA54" s="15"/>
      <c r="NB54" s="15"/>
      <c r="NC54" s="15"/>
      <c r="ND54" s="15"/>
      <c r="NE54" s="15"/>
      <c r="NF54" s="15"/>
      <c r="NG54" s="15"/>
      <c r="NH54" s="15"/>
      <c r="NI54" s="15"/>
      <c r="NJ54" s="15"/>
      <c r="NK54" s="15"/>
      <c r="NL54" s="15"/>
      <c r="NM54" s="15"/>
      <c r="NN54" s="15"/>
      <c r="NO54" s="15"/>
      <c r="NP54" s="15"/>
      <c r="NQ54" s="15"/>
      <c r="NR54" s="15"/>
      <c r="NS54" s="15"/>
    </row>
    <row r="55" spans="1:383" s="14" customFormat="1" ht="20.100000000000001" hidden="1" customHeight="1" x14ac:dyDescent="0.25">
      <c r="A55" s="11"/>
      <c r="B55" s="11"/>
      <c r="C55" s="11"/>
      <c r="D55" s="11"/>
      <c r="E55" s="11"/>
      <c r="F55" s="11"/>
      <c r="G55" s="62"/>
      <c r="H55" s="11"/>
      <c r="I55" s="11"/>
      <c r="J55" s="38"/>
      <c r="K55" s="11"/>
      <c r="L55" s="11"/>
      <c r="M55" s="11"/>
      <c r="N55" s="11"/>
      <c r="O55" s="31"/>
      <c r="P55" s="2"/>
      <c r="Q55" s="2"/>
      <c r="R55" s="27"/>
      <c r="S55" s="27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7"/>
      <c r="AI55" s="17"/>
      <c r="AJ55" s="17"/>
      <c r="AK55" s="17"/>
      <c r="AL55" s="17"/>
      <c r="AM55" s="11"/>
      <c r="AN55" s="11"/>
      <c r="AO55" s="11"/>
      <c r="AP55" s="17"/>
      <c r="AQ55" s="17"/>
      <c r="AR55" s="17"/>
      <c r="AS55" s="17"/>
      <c r="AT55" s="22"/>
      <c r="AU55" s="22"/>
      <c r="AV55" s="11"/>
      <c r="AW55" s="17"/>
      <c r="AX55" s="11"/>
      <c r="AY55" s="11"/>
      <c r="AZ55" s="11"/>
      <c r="BA55" s="29"/>
      <c r="BB55" s="11"/>
      <c r="BC55" s="29"/>
      <c r="BD55" s="29"/>
      <c r="BE55" s="29"/>
      <c r="BF55" s="29"/>
      <c r="BG55" s="11"/>
      <c r="BH55" s="11"/>
      <c r="BI55" s="11"/>
      <c r="BJ55" s="29"/>
      <c r="BK55" s="11"/>
      <c r="BL55" s="43"/>
      <c r="BM55" s="17"/>
      <c r="BN55" s="11"/>
      <c r="BO55" s="11"/>
      <c r="BP55" s="29"/>
      <c r="BQ55" s="29"/>
      <c r="BR55" s="29"/>
      <c r="BS55" s="29"/>
      <c r="BT55" s="29"/>
      <c r="BU55" s="11"/>
      <c r="BV55" s="29"/>
      <c r="BW55" s="29"/>
      <c r="BX55" s="29"/>
      <c r="BY55" s="29"/>
      <c r="BZ55" s="17"/>
      <c r="CA55" s="22"/>
      <c r="CB55" s="17"/>
      <c r="CC55" s="22"/>
      <c r="CD55" s="22"/>
      <c r="CE55" s="22"/>
      <c r="CF55" s="17"/>
      <c r="CG55" s="11"/>
      <c r="CH55" s="11"/>
      <c r="CI55" s="11"/>
      <c r="CJ55" s="29"/>
      <c r="CK55" s="29"/>
      <c r="CL55" s="22"/>
      <c r="CM55" s="29"/>
      <c r="CN55" s="29"/>
      <c r="CO55" s="29"/>
      <c r="CP55" s="29"/>
      <c r="CQ55" s="29"/>
      <c r="CR55" s="29"/>
      <c r="CS55" s="17"/>
      <c r="CT55" s="17"/>
      <c r="CU55" s="17"/>
      <c r="CV55" s="17"/>
      <c r="CW55" s="30"/>
      <c r="CX55" s="44"/>
      <c r="CY55" s="29"/>
      <c r="CZ55" s="22"/>
      <c r="DA55" s="22"/>
      <c r="DB55" s="22"/>
      <c r="DC55" s="22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43"/>
      <c r="DY55" s="43"/>
      <c r="DZ55" s="43"/>
      <c r="EA55" s="43"/>
      <c r="EB55" s="17"/>
      <c r="EC55" s="32"/>
      <c r="ED55" s="29"/>
      <c r="EE55" s="12"/>
      <c r="EF55" s="29"/>
      <c r="EG55" s="29"/>
      <c r="EH55" s="45"/>
      <c r="EI55" s="29"/>
      <c r="EJ55" s="29"/>
      <c r="EK55" s="22"/>
      <c r="EL55" s="22"/>
      <c r="EM55" s="11"/>
      <c r="EN55" s="11"/>
      <c r="EO55" s="11"/>
      <c r="EP55" s="12"/>
      <c r="EQ55" s="12"/>
      <c r="ER55" s="22"/>
      <c r="ES55" s="22"/>
      <c r="ET55" s="22"/>
      <c r="EU55" s="22"/>
      <c r="EV55" s="11"/>
      <c r="EW55" s="11"/>
      <c r="EX55" s="11"/>
      <c r="EY55" s="11"/>
      <c r="EZ55" s="13"/>
      <c r="FA55" s="13"/>
      <c r="FB55" s="13"/>
      <c r="FC55" s="13"/>
      <c r="FD55" s="13"/>
      <c r="FE55" s="13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  <c r="JC55" s="15"/>
      <c r="JD55" s="15"/>
      <c r="JE55" s="15"/>
      <c r="JF55" s="15"/>
      <c r="JG55" s="15"/>
      <c r="JH55" s="15"/>
      <c r="JI55" s="15"/>
      <c r="JJ55" s="15"/>
      <c r="JK55" s="15"/>
      <c r="JL55" s="15"/>
      <c r="JM55" s="15"/>
      <c r="JN55" s="15"/>
      <c r="JO55" s="15"/>
      <c r="JP55" s="15"/>
      <c r="JQ55" s="15"/>
      <c r="JR55" s="15"/>
      <c r="JS55" s="15"/>
      <c r="JT55" s="15"/>
      <c r="JU55" s="15"/>
      <c r="JV55" s="15"/>
      <c r="JW55" s="15"/>
      <c r="JX55" s="15"/>
      <c r="JY55" s="15"/>
      <c r="JZ55" s="15"/>
      <c r="KA55" s="15"/>
      <c r="KB55" s="15"/>
      <c r="KC55" s="15"/>
      <c r="KD55" s="15"/>
      <c r="KE55" s="15"/>
      <c r="KF55" s="15"/>
      <c r="KG55" s="15"/>
      <c r="KH55" s="15"/>
      <c r="KI55" s="15"/>
      <c r="KJ55" s="15"/>
      <c r="KK55" s="15"/>
      <c r="KL55" s="15"/>
      <c r="KM55" s="15"/>
      <c r="KN55" s="15"/>
      <c r="KO55" s="15"/>
      <c r="KP55" s="15"/>
      <c r="KQ55" s="15"/>
      <c r="KR55" s="15"/>
      <c r="KS55" s="15"/>
      <c r="KT55" s="15"/>
      <c r="KU55" s="15"/>
      <c r="KV55" s="15"/>
      <c r="KW55" s="15"/>
      <c r="KX55" s="15"/>
      <c r="KY55" s="15"/>
      <c r="KZ55" s="15"/>
      <c r="LA55" s="15"/>
      <c r="LB55" s="15"/>
      <c r="LC55" s="15"/>
      <c r="LD55" s="15"/>
      <c r="LE55" s="15"/>
      <c r="LF55" s="15"/>
      <c r="LG55" s="15"/>
      <c r="LH55" s="15"/>
      <c r="LI55" s="15"/>
      <c r="LJ55" s="15"/>
      <c r="LK55" s="15"/>
      <c r="LL55" s="15"/>
      <c r="LM55" s="15"/>
      <c r="LN55" s="15"/>
      <c r="LO55" s="15"/>
      <c r="LP55" s="15"/>
      <c r="LQ55" s="15"/>
      <c r="LR55" s="15"/>
      <c r="LS55" s="15"/>
      <c r="LT55" s="15"/>
      <c r="LU55" s="15"/>
      <c r="LV55" s="15"/>
      <c r="LW55" s="15"/>
      <c r="LX55" s="15"/>
      <c r="LY55" s="15"/>
      <c r="LZ55" s="15"/>
      <c r="MA55" s="15"/>
      <c r="MB55" s="15"/>
      <c r="MC55" s="15"/>
      <c r="MD55" s="15"/>
      <c r="ME55" s="15"/>
      <c r="MF55" s="15"/>
      <c r="MG55" s="15"/>
      <c r="MH55" s="15"/>
      <c r="MI55" s="15"/>
      <c r="MJ55" s="15"/>
      <c r="MK55" s="15"/>
      <c r="ML55" s="15"/>
      <c r="MM55" s="15"/>
      <c r="MN55" s="15"/>
      <c r="MO55" s="15"/>
      <c r="MP55" s="15"/>
      <c r="MQ55" s="15"/>
      <c r="MR55" s="15"/>
      <c r="MS55" s="15"/>
      <c r="MT55" s="15"/>
      <c r="MU55" s="15"/>
      <c r="MV55" s="15"/>
      <c r="MW55" s="15"/>
      <c r="MX55" s="15"/>
      <c r="MY55" s="15"/>
      <c r="MZ55" s="15"/>
      <c r="NA55" s="15"/>
      <c r="NB55" s="15"/>
      <c r="NC55" s="15"/>
      <c r="ND55" s="15"/>
      <c r="NE55" s="15"/>
      <c r="NF55" s="15"/>
      <c r="NG55" s="15"/>
      <c r="NH55" s="15"/>
      <c r="NI55" s="15"/>
      <c r="NJ55" s="15"/>
      <c r="NK55" s="15"/>
      <c r="NL55" s="15"/>
      <c r="NM55" s="15"/>
      <c r="NN55" s="15"/>
      <c r="NO55" s="15"/>
      <c r="NP55" s="15"/>
      <c r="NQ55" s="15"/>
      <c r="NR55" s="15"/>
      <c r="NS55" s="15"/>
    </row>
    <row r="56" spans="1:383" s="94" customFormat="1" ht="20.100000000000001" hidden="1" customHeight="1" x14ac:dyDescent="0.25">
      <c r="A56" s="81"/>
      <c r="B56" s="81"/>
      <c r="C56" s="75"/>
      <c r="D56" s="75"/>
      <c r="E56" s="75"/>
      <c r="F56" s="75"/>
      <c r="G56" s="76"/>
      <c r="H56" s="75"/>
      <c r="I56" s="75"/>
      <c r="J56" s="77"/>
      <c r="K56" s="75"/>
      <c r="L56" s="75"/>
      <c r="M56" s="75"/>
      <c r="N56" s="75"/>
      <c r="O56" s="75"/>
      <c r="P56" s="75"/>
      <c r="Q56" s="82"/>
      <c r="R56" s="83"/>
      <c r="S56" s="83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9"/>
      <c r="AI56" s="79"/>
      <c r="AJ56" s="79"/>
      <c r="AK56" s="79"/>
      <c r="AL56" s="79"/>
      <c r="AM56" s="75"/>
      <c r="AN56" s="75"/>
      <c r="AO56" s="75"/>
      <c r="AP56" s="79"/>
      <c r="AQ56" s="79"/>
      <c r="AR56" s="79"/>
      <c r="AS56" s="79"/>
      <c r="AT56" s="84"/>
      <c r="AU56" s="84"/>
      <c r="AV56" s="75"/>
      <c r="AW56" s="79"/>
      <c r="AX56" s="75"/>
      <c r="AY56" s="75"/>
      <c r="AZ56" s="75"/>
      <c r="BA56" s="85"/>
      <c r="BB56" s="85"/>
      <c r="BC56" s="85"/>
      <c r="BD56" s="85"/>
      <c r="BE56" s="85"/>
      <c r="BF56" s="85"/>
      <c r="BG56" s="75"/>
      <c r="BH56" s="75"/>
      <c r="BI56" s="75"/>
      <c r="BJ56" s="85"/>
      <c r="BK56" s="75"/>
      <c r="BL56" s="86"/>
      <c r="BM56" s="79"/>
      <c r="BN56" s="75"/>
      <c r="BO56" s="75"/>
      <c r="BP56" s="85"/>
      <c r="BQ56" s="85"/>
      <c r="BR56" s="85"/>
      <c r="BS56" s="85"/>
      <c r="BT56" s="85"/>
      <c r="BU56" s="75"/>
      <c r="BV56" s="85"/>
      <c r="BW56" s="85"/>
      <c r="BX56" s="85"/>
      <c r="BY56" s="85"/>
      <c r="BZ56" s="79"/>
      <c r="CA56" s="84"/>
      <c r="CB56" s="79"/>
      <c r="CC56" s="84"/>
      <c r="CD56" s="84"/>
      <c r="CE56" s="84"/>
      <c r="CF56" s="79"/>
      <c r="CG56" s="75"/>
      <c r="CH56" s="11"/>
      <c r="CI56" s="75"/>
      <c r="CJ56" s="85"/>
      <c r="CK56" s="85"/>
      <c r="CL56" s="84"/>
      <c r="CM56" s="85"/>
      <c r="CN56" s="85"/>
      <c r="CO56" s="85"/>
      <c r="CP56" s="85"/>
      <c r="CQ56" s="85"/>
      <c r="CR56" s="87"/>
      <c r="CS56" s="79"/>
      <c r="CT56" s="79"/>
      <c r="CU56" s="79"/>
      <c r="CV56" s="88"/>
      <c r="CW56" s="89"/>
      <c r="CX56" s="78"/>
      <c r="CY56" s="85"/>
      <c r="CZ56" s="84"/>
      <c r="DA56" s="84"/>
      <c r="DB56" s="84"/>
      <c r="DC56" s="84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86"/>
      <c r="DY56" s="86"/>
      <c r="DZ56" s="86"/>
      <c r="EA56" s="86"/>
      <c r="EB56" s="79"/>
      <c r="EC56" s="79"/>
      <c r="ED56" s="85"/>
      <c r="EE56" s="90"/>
      <c r="EF56" s="85"/>
      <c r="EG56" s="85"/>
      <c r="EH56" s="91"/>
      <c r="EI56" s="85"/>
      <c r="EJ56" s="85"/>
      <c r="EK56" s="84"/>
      <c r="EL56" s="84"/>
      <c r="EM56" s="75"/>
      <c r="EN56" s="75"/>
      <c r="EO56" s="75"/>
      <c r="EP56" s="90"/>
      <c r="EQ56" s="90"/>
      <c r="ER56" s="84"/>
      <c r="ES56" s="84"/>
      <c r="ET56" s="84"/>
      <c r="EU56" s="84"/>
      <c r="EV56" s="75"/>
      <c r="EW56" s="75"/>
      <c r="EX56" s="75"/>
      <c r="EY56" s="75"/>
      <c r="EZ56" s="92"/>
      <c r="FA56" s="93"/>
      <c r="FB56" s="92"/>
      <c r="FC56" s="92"/>
      <c r="FD56" s="92"/>
      <c r="FE56" s="92"/>
      <c r="FJ56" s="80"/>
      <c r="FK56" s="80"/>
      <c r="FL56" s="80"/>
      <c r="FM56" s="80"/>
      <c r="FN56" s="80"/>
      <c r="FO56" s="80"/>
      <c r="FP56" s="80"/>
      <c r="FQ56" s="80"/>
      <c r="FR56" s="80"/>
      <c r="FS56" s="80"/>
      <c r="FT56" s="80"/>
      <c r="FU56" s="80"/>
      <c r="FV56" s="80"/>
      <c r="FW56" s="80"/>
      <c r="FX56" s="80"/>
      <c r="FY56" s="80"/>
      <c r="FZ56" s="80"/>
      <c r="GA56" s="80"/>
      <c r="GB56" s="80"/>
      <c r="GC56" s="80"/>
      <c r="GD56" s="80"/>
      <c r="GE56" s="80"/>
      <c r="GF56" s="80"/>
      <c r="GG56" s="80"/>
      <c r="GH56" s="80"/>
      <c r="GI56" s="80"/>
      <c r="GJ56" s="80"/>
      <c r="GK56" s="80"/>
      <c r="GL56" s="80"/>
      <c r="GM56" s="80"/>
      <c r="GN56" s="80"/>
      <c r="GO56" s="80"/>
      <c r="GP56" s="80"/>
      <c r="GQ56" s="80"/>
      <c r="GR56" s="80"/>
      <c r="GS56" s="80"/>
      <c r="GT56" s="80"/>
      <c r="GU56" s="80"/>
      <c r="GV56" s="80"/>
      <c r="GW56" s="80"/>
      <c r="GX56" s="80"/>
      <c r="GY56" s="80"/>
      <c r="GZ56" s="80"/>
      <c r="HA56" s="80"/>
      <c r="HB56" s="80"/>
      <c r="HC56" s="80"/>
      <c r="HD56" s="80"/>
      <c r="HE56" s="80"/>
      <c r="HF56" s="80"/>
      <c r="HG56" s="80"/>
      <c r="HH56" s="80"/>
      <c r="HI56" s="80"/>
      <c r="HJ56" s="80"/>
      <c r="HK56" s="80"/>
      <c r="HL56" s="80"/>
      <c r="HM56" s="80"/>
      <c r="HN56" s="80"/>
      <c r="HO56" s="80"/>
      <c r="HP56" s="80"/>
      <c r="HQ56" s="80"/>
      <c r="HR56" s="80"/>
      <c r="HS56" s="80"/>
      <c r="HT56" s="80"/>
      <c r="HU56" s="80"/>
      <c r="HV56" s="80"/>
      <c r="HW56" s="80"/>
      <c r="HX56" s="80"/>
      <c r="HY56" s="80"/>
      <c r="HZ56" s="80"/>
      <c r="IA56" s="80"/>
      <c r="IB56" s="80"/>
      <c r="IC56" s="80"/>
      <c r="ID56" s="80"/>
      <c r="IE56" s="80"/>
      <c r="IF56" s="80"/>
      <c r="IG56" s="80"/>
      <c r="IH56" s="80"/>
      <c r="II56" s="80"/>
      <c r="IJ56" s="80"/>
      <c r="IK56" s="80"/>
      <c r="IL56" s="80"/>
      <c r="IM56" s="80"/>
      <c r="IN56" s="80"/>
      <c r="IO56" s="80"/>
      <c r="IP56" s="80"/>
      <c r="IQ56" s="80"/>
      <c r="IR56" s="80"/>
      <c r="IS56" s="80"/>
      <c r="IT56" s="80"/>
      <c r="IU56" s="80"/>
      <c r="IV56" s="80"/>
      <c r="IW56" s="80"/>
      <c r="IX56" s="80"/>
      <c r="IY56" s="80"/>
      <c r="IZ56" s="80"/>
      <c r="JA56" s="80"/>
      <c r="JB56" s="80"/>
      <c r="JC56" s="80"/>
      <c r="JD56" s="80"/>
      <c r="JE56" s="80"/>
      <c r="JF56" s="80"/>
      <c r="JG56" s="80"/>
      <c r="JH56" s="80"/>
      <c r="JI56" s="80"/>
      <c r="JJ56" s="80"/>
      <c r="JK56" s="80"/>
      <c r="JL56" s="80"/>
      <c r="JM56" s="80"/>
      <c r="JN56" s="80"/>
      <c r="JO56" s="80"/>
      <c r="JP56" s="80"/>
      <c r="JQ56" s="80"/>
      <c r="JR56" s="80"/>
      <c r="JS56" s="80"/>
      <c r="JT56" s="80"/>
      <c r="JU56" s="80"/>
      <c r="JV56" s="80"/>
      <c r="JW56" s="80"/>
      <c r="JX56" s="80"/>
      <c r="JY56" s="80"/>
      <c r="JZ56" s="80"/>
      <c r="KA56" s="80"/>
      <c r="KB56" s="80"/>
      <c r="KC56" s="80"/>
      <c r="KD56" s="80"/>
      <c r="KE56" s="80"/>
      <c r="KF56" s="80"/>
      <c r="KG56" s="80"/>
      <c r="KH56" s="80"/>
      <c r="KI56" s="80"/>
      <c r="KJ56" s="80"/>
      <c r="KK56" s="80"/>
      <c r="KL56" s="80"/>
      <c r="KM56" s="80"/>
      <c r="KN56" s="80"/>
      <c r="KO56" s="80"/>
      <c r="KP56" s="80"/>
      <c r="KQ56" s="80"/>
      <c r="KR56" s="80"/>
      <c r="KS56" s="80"/>
      <c r="KT56" s="80"/>
      <c r="KU56" s="80"/>
      <c r="KV56" s="80"/>
      <c r="KW56" s="80"/>
      <c r="KX56" s="80"/>
      <c r="KY56" s="80"/>
      <c r="KZ56" s="80"/>
      <c r="LA56" s="80"/>
      <c r="LB56" s="80"/>
      <c r="LC56" s="80"/>
      <c r="LD56" s="80"/>
      <c r="LE56" s="80"/>
      <c r="LF56" s="80"/>
      <c r="LG56" s="80"/>
      <c r="LH56" s="80"/>
      <c r="LI56" s="80"/>
      <c r="LJ56" s="80"/>
      <c r="LK56" s="80"/>
      <c r="LL56" s="80"/>
      <c r="LM56" s="80"/>
      <c r="LN56" s="80"/>
      <c r="LO56" s="80"/>
      <c r="LP56" s="80"/>
      <c r="LQ56" s="80"/>
      <c r="LR56" s="80"/>
      <c r="LS56" s="80"/>
      <c r="LT56" s="80"/>
      <c r="LU56" s="80"/>
      <c r="LV56" s="80"/>
      <c r="LW56" s="80"/>
      <c r="LX56" s="80"/>
      <c r="LY56" s="80"/>
      <c r="LZ56" s="80"/>
      <c r="MA56" s="80"/>
      <c r="MB56" s="80"/>
      <c r="MC56" s="80"/>
      <c r="MD56" s="80"/>
      <c r="ME56" s="80"/>
      <c r="MF56" s="80"/>
      <c r="MG56" s="80"/>
      <c r="MH56" s="80"/>
      <c r="MI56" s="80"/>
      <c r="MJ56" s="80"/>
      <c r="MK56" s="80"/>
      <c r="ML56" s="80"/>
      <c r="MM56" s="80"/>
      <c r="MN56" s="80"/>
      <c r="MO56" s="80"/>
      <c r="MP56" s="80"/>
      <c r="MQ56" s="80"/>
      <c r="MR56" s="80"/>
      <c r="MS56" s="80"/>
      <c r="MT56" s="80"/>
      <c r="MU56" s="80"/>
      <c r="MV56" s="80"/>
      <c r="MW56" s="80"/>
      <c r="MX56" s="80"/>
      <c r="MY56" s="80"/>
      <c r="MZ56" s="80"/>
      <c r="NA56" s="80"/>
      <c r="NB56" s="80"/>
      <c r="NC56" s="80"/>
      <c r="ND56" s="80"/>
      <c r="NE56" s="80"/>
      <c r="NF56" s="80"/>
      <c r="NG56" s="80"/>
      <c r="NH56" s="80"/>
      <c r="NI56" s="80"/>
      <c r="NJ56" s="80"/>
      <c r="NK56" s="80"/>
      <c r="NL56" s="80"/>
      <c r="NM56" s="80"/>
      <c r="NN56" s="80"/>
      <c r="NO56" s="80"/>
      <c r="NP56" s="80"/>
      <c r="NQ56" s="80"/>
      <c r="NR56" s="80"/>
      <c r="NS56" s="80"/>
    </row>
    <row r="57" spans="1:383" s="25" customFormat="1" ht="20.100000000000001" hidden="1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4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16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4"/>
      <c r="CX57" s="23"/>
      <c r="CY57" s="23"/>
      <c r="CZ57" s="23"/>
      <c r="DA57" s="23"/>
      <c r="DB57" s="23"/>
      <c r="DC57" s="23"/>
      <c r="DD57" s="23"/>
      <c r="DE57" s="23"/>
      <c r="DF57" s="23"/>
      <c r="DG57" s="11"/>
      <c r="DH57" s="23"/>
      <c r="DI57" s="23"/>
      <c r="DJ57" s="23"/>
      <c r="DK57" s="11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16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4"/>
      <c r="EQ57" s="24"/>
      <c r="ER57" s="23"/>
      <c r="ES57" s="23"/>
      <c r="ET57" s="23"/>
      <c r="EU57" s="23"/>
      <c r="EV57" s="23"/>
      <c r="EW57" s="23"/>
      <c r="EX57" s="23"/>
      <c r="EY57" s="23"/>
      <c r="EZ57" s="18"/>
      <c r="FA57" s="18"/>
      <c r="FB57" s="18"/>
      <c r="FC57" s="18"/>
      <c r="FD57" s="18"/>
      <c r="FE57" s="18"/>
      <c r="FF57" s="14"/>
      <c r="FG57" s="14"/>
      <c r="FH57" s="14"/>
      <c r="FI57" s="14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19"/>
      <c r="IW57" s="19"/>
      <c r="IX57" s="19"/>
      <c r="IY57" s="19"/>
      <c r="IZ57" s="19"/>
      <c r="JA57" s="19"/>
      <c r="JB57" s="19"/>
      <c r="JC57" s="19"/>
      <c r="JD57" s="19"/>
      <c r="JE57" s="19"/>
      <c r="JF57" s="19"/>
      <c r="JG57" s="19"/>
      <c r="JH57" s="19"/>
      <c r="JI57" s="19"/>
      <c r="JJ57" s="19"/>
      <c r="JK57" s="19"/>
      <c r="JL57" s="19"/>
      <c r="JM57" s="19"/>
      <c r="JN57" s="19"/>
      <c r="JO57" s="19"/>
      <c r="JP57" s="19"/>
      <c r="JQ57" s="19"/>
      <c r="JR57" s="19"/>
      <c r="JS57" s="19"/>
      <c r="JT57" s="19"/>
      <c r="JU57" s="19"/>
      <c r="JV57" s="19"/>
      <c r="JW57" s="19"/>
      <c r="JX57" s="19"/>
      <c r="JY57" s="19"/>
      <c r="JZ57" s="19"/>
      <c r="KA57" s="19"/>
      <c r="KB57" s="19"/>
      <c r="KC57" s="19"/>
      <c r="KD57" s="19"/>
      <c r="KE57" s="19"/>
      <c r="KF57" s="19"/>
      <c r="KG57" s="19"/>
      <c r="KH57" s="19"/>
      <c r="KI57" s="19"/>
      <c r="KJ57" s="19"/>
      <c r="KK57" s="19"/>
      <c r="KL57" s="19"/>
      <c r="KM57" s="19"/>
      <c r="KN57" s="19"/>
      <c r="KO57" s="19"/>
      <c r="KP57" s="19"/>
      <c r="KQ57" s="19"/>
      <c r="KR57" s="19"/>
      <c r="KS57" s="19"/>
      <c r="KT57" s="19"/>
      <c r="KU57" s="19"/>
      <c r="KV57" s="19"/>
      <c r="KW57" s="19"/>
      <c r="KX57" s="19"/>
      <c r="KY57" s="19"/>
      <c r="KZ57" s="19"/>
      <c r="LA57" s="19"/>
      <c r="LB57" s="19"/>
      <c r="LC57" s="19"/>
      <c r="LD57" s="19"/>
      <c r="LE57" s="19"/>
      <c r="LF57" s="19"/>
      <c r="LG57" s="19"/>
      <c r="LH57" s="19"/>
      <c r="LI57" s="19"/>
      <c r="LJ57" s="19"/>
      <c r="LK57" s="19"/>
      <c r="LL57" s="19"/>
      <c r="LM57" s="19"/>
      <c r="LN57" s="19"/>
      <c r="LO57" s="19"/>
      <c r="LP57" s="19"/>
      <c r="LQ57" s="19"/>
      <c r="LR57" s="19"/>
      <c r="LS57" s="19"/>
      <c r="LT57" s="19"/>
      <c r="LU57" s="19"/>
      <c r="LV57" s="19"/>
      <c r="LW57" s="19"/>
      <c r="LX57" s="19"/>
      <c r="LY57" s="19"/>
      <c r="LZ57" s="19"/>
      <c r="MA57" s="19"/>
      <c r="MB57" s="19"/>
      <c r="MC57" s="19"/>
      <c r="MD57" s="19"/>
      <c r="ME57" s="19"/>
      <c r="MF57" s="19"/>
      <c r="MG57" s="19"/>
      <c r="MH57" s="19"/>
      <c r="MI57" s="19"/>
      <c r="MJ57" s="19"/>
      <c r="MK57" s="19"/>
      <c r="ML57" s="19"/>
      <c r="MM57" s="19"/>
      <c r="MN57" s="19"/>
      <c r="MO57" s="19"/>
      <c r="MP57" s="19"/>
      <c r="MQ57" s="19"/>
      <c r="MR57" s="19"/>
      <c r="MS57" s="19"/>
      <c r="MT57" s="19"/>
      <c r="MU57" s="19"/>
      <c r="MV57" s="19"/>
      <c r="MW57" s="19"/>
      <c r="MX57" s="19"/>
      <c r="MY57" s="19"/>
      <c r="MZ57" s="19"/>
      <c r="NA57" s="19"/>
      <c r="NB57" s="19"/>
      <c r="NC57" s="19"/>
      <c r="ND57" s="19"/>
      <c r="NE57" s="19"/>
      <c r="NF57" s="19"/>
      <c r="NG57" s="19"/>
      <c r="NH57" s="19"/>
      <c r="NI57" s="19"/>
      <c r="NJ57" s="19"/>
      <c r="NK57" s="19"/>
      <c r="NL57" s="19"/>
      <c r="NM57" s="19"/>
      <c r="NN57" s="19"/>
      <c r="NO57" s="19"/>
      <c r="NP57" s="19"/>
      <c r="NQ57" s="19"/>
      <c r="NR57" s="19"/>
      <c r="NS57" s="19"/>
    </row>
    <row r="58" spans="1:383" s="71" customFormat="1" ht="20.100000000000001" hidden="1" customHeight="1" x14ac:dyDescent="0.2">
      <c r="A58" s="65"/>
      <c r="B58" s="65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7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8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8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6"/>
      <c r="ER58" s="66"/>
      <c r="ES58" s="66"/>
      <c r="ET58" s="66"/>
      <c r="EU58" s="66"/>
      <c r="EV58" s="66"/>
      <c r="EW58" s="66"/>
      <c r="EX58" s="66"/>
      <c r="EY58" s="66"/>
      <c r="EZ58" s="69"/>
      <c r="FA58" s="69"/>
      <c r="FB58" s="69"/>
      <c r="FC58" s="69"/>
      <c r="FD58" s="69"/>
      <c r="FE58" s="69"/>
      <c r="FF58" s="70"/>
      <c r="FG58" s="70"/>
      <c r="FH58" s="70"/>
      <c r="FI58" s="70"/>
    </row>
    <row r="59" spans="1:383" s="20" customFormat="1" ht="20.100000000000001" hidden="1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1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8"/>
      <c r="FA59" s="18"/>
      <c r="FB59" s="18"/>
      <c r="FC59" s="18"/>
      <c r="FD59" s="18"/>
      <c r="FE59" s="18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9"/>
      <c r="NK59" s="19"/>
      <c r="NL59" s="19"/>
      <c r="NM59" s="19"/>
      <c r="NN59" s="19"/>
      <c r="NO59" s="19"/>
      <c r="NP59" s="19"/>
      <c r="NQ59" s="19"/>
      <c r="NR59" s="19"/>
      <c r="NS59" s="19"/>
    </row>
    <row r="60" spans="1:383" s="15" customFormat="1" ht="14.25" hidden="1" customHeight="1" x14ac:dyDescent="0.2">
      <c r="D60" s="19"/>
      <c r="AH60" s="19"/>
      <c r="AI60" s="19"/>
      <c r="AJ60" s="19"/>
      <c r="AK60" s="19"/>
      <c r="AL60" s="19"/>
      <c r="AM60" s="19"/>
      <c r="AP60" s="19"/>
      <c r="AQ60" s="19"/>
      <c r="AR60" s="19"/>
      <c r="AS60" s="19"/>
      <c r="AT60" s="72"/>
      <c r="CF60" s="25"/>
      <c r="CM60" s="48"/>
      <c r="CN60" s="48"/>
      <c r="EA60" s="49"/>
      <c r="EG60" s="33"/>
      <c r="EP60" s="33"/>
      <c r="EQ60" s="33"/>
      <c r="EZ60" s="34"/>
      <c r="FA60" s="34"/>
      <c r="FB60" s="34"/>
    </row>
    <row r="61" spans="1:383" hidden="1" x14ac:dyDescent="0.25">
      <c r="EV61" s="73"/>
      <c r="EX61" s="73"/>
      <c r="FF61" s="6"/>
      <c r="FG61" s="6"/>
      <c r="FH61" s="6"/>
    </row>
    <row r="62" spans="1:383" hidden="1" x14ac:dyDescent="0.25">
      <c r="EM62" s="74"/>
      <c r="FF62" s="50"/>
      <c r="FG62" s="50"/>
      <c r="FH62" s="50"/>
    </row>
    <row r="63" spans="1:383" hidden="1" x14ac:dyDescent="0.25">
      <c r="FF63" s="50"/>
      <c r="FG63" s="50"/>
      <c r="FH63" s="50"/>
    </row>
    <row r="64" spans="1:383" hidden="1" x14ac:dyDescent="0.25">
      <c r="DU64" s="73"/>
    </row>
    <row r="65" spans="37:47" hidden="1" x14ac:dyDescent="0.25"/>
    <row r="66" spans="37:47" hidden="1" x14ac:dyDescent="0.25"/>
    <row r="67" spans="37:47" hidden="1" x14ac:dyDescent="0.25">
      <c r="AK67" s="73"/>
      <c r="AL67" s="73"/>
      <c r="AT67" s="73"/>
    </row>
    <row r="68" spans="37:47" hidden="1" x14ac:dyDescent="0.25"/>
    <row r="69" spans="37:47" hidden="1" x14ac:dyDescent="0.25"/>
    <row r="70" spans="37:47" hidden="1" x14ac:dyDescent="0.25"/>
    <row r="71" spans="37:47" hidden="1" x14ac:dyDescent="0.25"/>
    <row r="72" spans="37:47" x14ac:dyDescent="0.25">
      <c r="AU72" s="21" t="s">
        <v>164</v>
      </c>
    </row>
    <row r="73" spans="37:47" x14ac:dyDescent="0.25">
      <c r="AU73" s="21" t="s">
        <v>165</v>
      </c>
    </row>
    <row r="74" spans="37:47" x14ac:dyDescent="0.25">
      <c r="AU74" s="21" t="s">
        <v>166</v>
      </c>
    </row>
    <row r="75" spans="37:47" x14ac:dyDescent="0.25">
      <c r="AU75" s="21" t="s">
        <v>167</v>
      </c>
    </row>
    <row r="76" spans="37:47" x14ac:dyDescent="0.25">
      <c r="AU76" s="21" t="s">
        <v>168</v>
      </c>
    </row>
    <row r="77" spans="37:47" x14ac:dyDescent="0.25">
      <c r="AU77" s="21" t="s">
        <v>169</v>
      </c>
    </row>
  </sheetData>
  <customSheetViews>
    <customSheetView guid="{913E80BA-6A42-4220-8A60-94263174592F}" fitToPage="1" printArea="1" hiddenRows="1" view="pageBreakPreview">
      <pane xSplit="4" ySplit="4" topLeftCell="E35" activePane="bottomRight" state="frozen"/>
      <selection pane="bottomRight" activeCell="D54" sqref="D54"/>
      <colBreaks count="3" manualBreakCount="3">
        <brk id="123" max="59" man="1"/>
        <brk id="129" max="59" man="1"/>
        <brk id="131" max="59" man="1"/>
      </colBreaks>
      <pageMargins left="0.23622047244094491" right="0.23622047244094491" top="0.11811023622047245" bottom="0.74803149606299213" header="0.31496062992125984" footer="0.31496062992125984"/>
      <pageSetup paperSize="9" scale="94" fitToWidth="0" orientation="portrait" horizontalDpi="180" verticalDpi="180" r:id="rId1"/>
      <headerFooter alignWithMargins="0"/>
    </customSheetView>
    <customSheetView guid="{B6CC005D-6D57-4728-B165-1FA8CE7AD2DB}" fitToPage="1" printArea="1" hiddenRows="1" view="pageBreakPreview">
      <pane xSplit="4" ySplit="4" topLeftCell="E5" activePane="bottomRight" state="frozen"/>
      <selection pane="bottomRight" activeCell="J6" sqref="J6"/>
      <colBreaks count="3" manualBreakCount="3">
        <brk id="123" max="59" man="1"/>
        <brk id="129" max="59" man="1"/>
        <brk id="131" max="59" man="1"/>
      </colBreaks>
      <pageMargins left="0.23622047244094491" right="0.23622047244094491" top="0.11811023622047245" bottom="0.74803149606299213" header="0.31496062992125984" footer="0.31496062992125984"/>
      <pageSetup paperSize="9" scale="94" fitToWidth="0" orientation="portrait" horizontalDpi="180" verticalDpi="180" r:id="rId2"/>
      <headerFooter alignWithMargins="0"/>
    </customSheetView>
    <customSheetView guid="{7983E53A-04A8-4A9A-8B25-0FD01B898570}" fitToPage="1" printArea="1" hiddenRows="1" view="pageBreakPreview">
      <pane xSplit="4" ySplit="4" topLeftCell="E5" activePane="bottomRight" state="frozen"/>
      <selection pane="bottomRight" activeCell="I22" sqref="I22"/>
      <colBreaks count="3" manualBreakCount="3">
        <brk id="123" max="59" man="1"/>
        <brk id="129" max="59" man="1"/>
        <brk id="131" max="59" man="1"/>
      </colBreaks>
      <pageMargins left="0.23622047244094491" right="0.23622047244094491" top="0.11811023622047245" bottom="0.74803149606299213" header="0.31496062992125984" footer="0.31496062992125984"/>
      <pageSetup paperSize="9" scale="94" fitToWidth="0" orientation="portrait" horizontalDpi="180" verticalDpi="180" r:id="rId3"/>
      <headerFooter alignWithMargins="0"/>
    </customSheetView>
    <customSheetView guid="{4C9462EC-FA6D-42CD-BB74-CF1EBF98A93D}" scale="110" fitToPage="1" printArea="1" hiddenRows="1" view="pageBreakPreview">
      <pane xSplit="4" ySplit="4" topLeftCell="EH17" activePane="bottomRight" state="frozen"/>
      <selection pane="bottomRight" activeCell="ER24" sqref="ER24"/>
      <colBreaks count="3" manualBreakCount="3">
        <brk id="123" max="59" man="1"/>
        <brk id="129" max="59" man="1"/>
        <brk id="132" max="59" man="1"/>
      </colBreaks>
      <pageMargins left="0.23622047244094491" right="0.23622047244094491" top="0.11811023622047245" bottom="0.74803149606299213" header="0.31496062992125984" footer="0.31496062992125984"/>
      <pageSetup paperSize="9" scale="94" fitToWidth="0" orientation="portrait" horizontalDpi="180" verticalDpi="180" r:id="rId4"/>
      <headerFooter alignWithMargins="0"/>
    </customSheetView>
  </customSheetViews>
  <mergeCells count="15">
    <mergeCell ref="DE2:DS2"/>
    <mergeCell ref="DT2:DW2"/>
    <mergeCell ref="DX2:FE2"/>
    <mergeCell ref="CG3:CI3"/>
    <mergeCell ref="DM3:DN3"/>
    <mergeCell ref="DO3:DO4"/>
    <mergeCell ref="DP3:DP4"/>
    <mergeCell ref="DQ3:DQ4"/>
    <mergeCell ref="ES3:EU3"/>
    <mergeCell ref="DF3:DF4"/>
    <mergeCell ref="DG3:DH3"/>
    <mergeCell ref="DI3:DI4"/>
    <mergeCell ref="DJ3:DK3"/>
    <mergeCell ref="DL3:DL4"/>
    <mergeCell ref="A2:DC2"/>
  </mergeCells>
  <pageMargins left="0.23622047244094491" right="0.23622047244094491" top="0.11811023622047245" bottom="0.74803149606299213" header="0.31496062992125984" footer="0.31496062992125984"/>
  <pageSetup paperSize="9" scale="72" fitToWidth="0" orientation="landscape" verticalDpi="180" r:id="rId5"/>
  <headerFooter alignWithMargins="0"/>
  <colBreaks count="3" manualBreakCount="3">
    <brk id="13" min="1" max="59" man="1"/>
    <brk id="135" min="1" max="59" man="1"/>
    <brk id="147" min="1" max="59" man="1"/>
  </colBreaks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школы 2024 </vt:lpstr>
      <vt:lpstr>'школы 2024 '!Заголовки_для_печати</vt:lpstr>
      <vt:lpstr>'школы 2024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Контанистова</dc:creator>
  <cp:lastModifiedBy>Цымбалюк</cp:lastModifiedBy>
  <cp:lastPrinted>2024-01-16T07:13:30Z</cp:lastPrinted>
  <dcterms:created xsi:type="dcterms:W3CDTF">2006-09-16T00:00:00Z</dcterms:created>
  <dcterms:modified xsi:type="dcterms:W3CDTF">2024-01-17T08:00:25Z</dcterms:modified>
</cp:coreProperties>
</file>